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Служба_поддержки_cbuas_работы\2020_09_07_Финустойчивость_сен\"/>
    </mc:Choice>
  </mc:AlternateContent>
  <bookViews>
    <workbookView xWindow="0" yWindow="0" windowWidth="28800" windowHeight="12435" tabRatio="870" activeTab="5"/>
  </bookViews>
  <sheets>
    <sheet name="Форма 1 и 2" sheetId="2" r:id="rId1"/>
    <sheet name="3. Форма_Роспотребнадзор" sheetId="16" r:id="rId2"/>
    <sheet name="единицы измерения выпадающий" sheetId="13" state="hidden" r:id="rId3"/>
    <sheet name="КВР_выпадающий" sheetId="6" state="hidden" r:id="rId4"/>
    <sheet name="4. Прием на обучение" sheetId="15" r:id="rId5"/>
    <sheet name="5. Стипендия" sheetId="17" r:id="rId6"/>
    <sheet name="6. Численность работников" sheetId="12" r:id="rId7"/>
  </sheets>
  <definedNames>
    <definedName name="_xlnm._FilterDatabase" localSheetId="3" hidden="1">КВР_выпадающий!$A$4:$B$148</definedName>
    <definedName name="Z_5446E986_9965_41A3_A2EA_8A6AB12C4CE9_.wvu.FilterData" localSheetId="3" hidden="1">КВР_выпадающий!$A$4:$B$148</definedName>
    <definedName name="Z_5446E986_9965_41A3_A2EA_8A6AB12C4CE9_.wvu.PrintArea" localSheetId="0" hidden="1">'Форма 1 и 2'!$A$2:$BH$93</definedName>
    <definedName name="Z_9FD42FA3_333B_4331_8524_A955B5B4ED78_.wvu.FilterData" localSheetId="3" hidden="1">КВР_выпадающий!$A$4:$B$148</definedName>
    <definedName name="Z_9FD42FA3_333B_4331_8524_A955B5B4ED78_.wvu.PrintArea" localSheetId="0" hidden="1">'Форма 1 и 2'!$A$2:$BH$93</definedName>
    <definedName name="Z_BA8F69EF_2B62_4559_B9F3_DA72DDF2CB0A_.wvu.PrintArea" localSheetId="0" hidden="1">'Форма 1 и 2'!$A$2:$BH$93</definedName>
    <definedName name="Z_D261CE79_88B0_45A3_9B89_4C47E8D6E95A_.wvu.PrintArea" localSheetId="0" hidden="1">'Форма 1 и 2'!$A$2:$BH$93</definedName>
    <definedName name="_xlnm.Print_Area" localSheetId="1">'3. Форма_Роспотребнадзор'!$A$1:$AE$29</definedName>
    <definedName name="_xlnm.Print_Area" localSheetId="4">'4. Прием на обучение'!$A$1:$U$39</definedName>
    <definedName name="_xlnm.Print_Area" localSheetId="5">'5. Стипендия'!$A$1:$W$16</definedName>
    <definedName name="_xlnm.Print_Area" localSheetId="6">'6. Численность работников'!$A$1:$W$33</definedName>
    <definedName name="_xlnm.Print_Area" localSheetId="0">'Форма 1 и 2'!$A$2:$BH$93</definedName>
  </definedNames>
  <calcPr calcId="152511"/>
  <customWorkbookViews>
    <customWorkbookView name="Скок Яна Юрьевна - Личное представление" guid="{5446E986-9965-41A3-A2EA-8A6AB12C4CE9}" mergeInterval="0" personalView="1" maximized="1" xWindow="1912" yWindow="-8" windowWidth="1936" windowHeight="1096" tabRatio="523" activeSheetId="8"/>
    <customWorkbookView name="Щепелева Оксана Валерьевна - Личное представление" guid="{BA8F69EF-2B62-4559-B9F3-DA72DDF2CB0A}" mergeInterval="0" personalView="1" maximized="1" xWindow="-8" yWindow="-8" windowWidth="1936" windowHeight="1056" activeSheetId="2"/>
    <customWorkbookView name="Смирнова Мария Алексеевна - Личное представление" guid="{D261CE79-88B0-45A3-9B89-4C47E8D6E95A}" mergeInterval="0" personalView="1" maximized="1" xWindow="-8" yWindow="-8" windowWidth="1936" windowHeight="1056" activeSheetId="2"/>
    <customWorkbookView name="Кочеткова Лариса Игоревна - Личное представление" guid="{9FD42FA3-333B-4331-8524-A955B5B4ED78}" mergeInterval="0" personalView="1" maximized="1" xWindow="-8" yWindow="-8" windowWidth="1936" windowHeight="1056" tabRatio="523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7" l="1"/>
  <c r="E7" i="17" s="1"/>
  <c r="F7" i="17" s="1"/>
  <c r="G7" i="17" s="1"/>
  <c r="H7" i="17" s="1"/>
  <c r="I7" i="17" s="1"/>
  <c r="J7" i="17" s="1"/>
  <c r="K7" i="17" s="1"/>
  <c r="C7" i="17"/>
  <c r="H12" i="17" l="1"/>
  <c r="H8" i="17" s="1"/>
  <c r="I12" i="17"/>
  <c r="H9" i="17"/>
  <c r="I9" i="17"/>
  <c r="I8" i="17" l="1"/>
  <c r="T9" i="17"/>
  <c r="U9" i="17"/>
  <c r="U8" i="17" s="1"/>
  <c r="T12" i="17"/>
  <c r="T8" i="17" s="1"/>
  <c r="U12" i="17"/>
  <c r="D12" i="17"/>
  <c r="E12" i="17"/>
  <c r="F12" i="17"/>
  <c r="F8" i="17" s="1"/>
  <c r="G12" i="17"/>
  <c r="G8" i="17" s="1"/>
  <c r="E8" i="17"/>
  <c r="D9" i="17"/>
  <c r="D8" i="17" s="1"/>
  <c r="E9" i="17"/>
  <c r="F9" i="17"/>
  <c r="W12" i="17"/>
  <c r="W8" i="17" s="1"/>
  <c r="V12" i="17"/>
  <c r="S12" i="17"/>
  <c r="R12" i="17"/>
  <c r="Q12" i="17"/>
  <c r="Q8" i="17" s="1"/>
  <c r="P12" i="17"/>
  <c r="O12" i="17"/>
  <c r="N12" i="17"/>
  <c r="M12" i="17"/>
  <c r="M8" i="17" s="1"/>
  <c r="L12" i="17"/>
  <c r="K12" i="17"/>
  <c r="J12" i="17"/>
  <c r="C12" i="17"/>
  <c r="W9" i="17"/>
  <c r="V9" i="17"/>
  <c r="S9" i="17"/>
  <c r="S8" i="17" s="1"/>
  <c r="R9" i="17"/>
  <c r="R8" i="17" s="1"/>
  <c r="Q9" i="17"/>
  <c r="P9" i="17"/>
  <c r="O9" i="17"/>
  <c r="O8" i="17" s="1"/>
  <c r="N9" i="17"/>
  <c r="N8" i="17" s="1"/>
  <c r="M9" i="17"/>
  <c r="L9" i="17"/>
  <c r="K9" i="17"/>
  <c r="K8" i="17" s="1"/>
  <c r="J9" i="17"/>
  <c r="J8" i="17" s="1"/>
  <c r="G9" i="17"/>
  <c r="C9" i="17"/>
  <c r="V8" i="17"/>
  <c r="P8" i="17"/>
  <c r="L8" i="17"/>
  <c r="C8" i="17"/>
  <c r="L7" i="17" l="1"/>
  <c r="M7" i="17" s="1"/>
  <c r="N7" i="17" s="1"/>
  <c r="O7" i="17" s="1"/>
  <c r="P7" i="17" s="1"/>
  <c r="Q7" i="17" s="1"/>
  <c r="R7" i="17" s="1"/>
  <c r="S7" i="17" s="1"/>
  <c r="T7" i="17" s="1"/>
  <c r="U7" i="17" s="1"/>
  <c r="V7" i="17" s="1"/>
  <c r="W7" i="17" s="1"/>
  <c r="Q12" i="15"/>
  <c r="Q13" i="15" l="1"/>
  <c r="Q15" i="15" l="1"/>
  <c r="Q10" i="15"/>
  <c r="W27" i="16" l="1"/>
  <c r="V27" i="16"/>
  <c r="U27" i="16"/>
  <c r="T27" i="16"/>
  <c r="S27" i="16"/>
  <c r="R27" i="16"/>
  <c r="P27" i="16"/>
  <c r="W21" i="16"/>
  <c r="V21" i="16"/>
  <c r="U21" i="16"/>
  <c r="T21" i="16"/>
  <c r="S21" i="16"/>
  <c r="R21" i="16"/>
  <c r="P21" i="16"/>
  <c r="W17" i="16"/>
  <c r="V17" i="16"/>
  <c r="U17" i="16"/>
  <c r="T17" i="16"/>
  <c r="S17" i="16"/>
  <c r="R17" i="16"/>
  <c r="P17" i="16"/>
  <c r="W11" i="16"/>
  <c r="V11" i="16"/>
  <c r="U11" i="16"/>
  <c r="T11" i="16"/>
  <c r="S11" i="16"/>
  <c r="R11" i="16"/>
  <c r="P11" i="16"/>
  <c r="J11" i="16"/>
  <c r="K11" i="16"/>
  <c r="L11" i="16"/>
  <c r="M11" i="16"/>
  <c r="N11" i="16"/>
  <c r="I11" i="16"/>
  <c r="J17" i="16"/>
  <c r="K17" i="16"/>
  <c r="L17" i="16"/>
  <c r="M17" i="16"/>
  <c r="N17" i="16"/>
  <c r="I17" i="16"/>
  <c r="J27" i="16"/>
  <c r="K27" i="16"/>
  <c r="L27" i="16"/>
  <c r="M27" i="16"/>
  <c r="N27" i="16"/>
  <c r="I27" i="16"/>
  <c r="J21" i="16"/>
  <c r="K21" i="16"/>
  <c r="L21" i="16"/>
  <c r="M21" i="16"/>
  <c r="N21" i="16"/>
  <c r="I21" i="16"/>
  <c r="G21" i="16"/>
  <c r="H21" i="16" l="1"/>
  <c r="G11" i="16" l="1"/>
  <c r="G17" i="16"/>
  <c r="G27" i="16"/>
  <c r="W29" i="16"/>
  <c r="V29" i="16"/>
  <c r="S29" i="16"/>
  <c r="R29" i="16"/>
  <c r="AE28" i="16"/>
  <c r="AD28" i="16"/>
  <c r="AC28" i="16"/>
  <c r="AB28" i="16"/>
  <c r="Y28" i="16" s="1"/>
  <c r="AA28" i="16"/>
  <c r="Z28" i="16"/>
  <c r="X28" i="16"/>
  <c r="Q28" i="16"/>
  <c r="H28" i="16"/>
  <c r="AD27" i="16"/>
  <c r="AC27" i="16"/>
  <c r="Z27" i="16"/>
  <c r="Q27" i="16"/>
  <c r="AE27" i="16"/>
  <c r="AB27" i="16"/>
  <c r="AA27" i="16"/>
  <c r="AE26" i="16"/>
  <c r="AD26" i="16"/>
  <c r="AC26" i="16"/>
  <c r="AB26" i="16"/>
  <c r="Y26" i="16" s="1"/>
  <c r="AA26" i="16"/>
  <c r="Z26" i="16"/>
  <c r="X26" i="16"/>
  <c r="Q26" i="16"/>
  <c r="H26" i="16"/>
  <c r="AE25" i="16"/>
  <c r="AD25" i="16"/>
  <c r="AC25" i="16"/>
  <c r="AB25" i="16"/>
  <c r="AA25" i="16"/>
  <c r="Z25" i="16"/>
  <c r="Y25" i="16" s="1"/>
  <c r="X25" i="16"/>
  <c r="Q25" i="16"/>
  <c r="H25" i="16"/>
  <c r="AE24" i="16"/>
  <c r="AD24" i="16"/>
  <c r="AC24" i="16"/>
  <c r="AB24" i="16"/>
  <c r="AA24" i="16"/>
  <c r="Z24" i="16"/>
  <c r="X24" i="16"/>
  <c r="Q24" i="16"/>
  <c r="H24" i="16"/>
  <c r="AE23" i="16"/>
  <c r="AD23" i="16"/>
  <c r="AC23" i="16"/>
  <c r="AB23" i="16"/>
  <c r="AA23" i="16"/>
  <c r="Z23" i="16"/>
  <c r="Y23" i="16"/>
  <c r="X23" i="16"/>
  <c r="Q23" i="16"/>
  <c r="H23" i="16"/>
  <c r="AE22" i="16"/>
  <c r="AD22" i="16"/>
  <c r="AC22" i="16"/>
  <c r="AB22" i="16"/>
  <c r="AA22" i="16"/>
  <c r="Z22" i="16"/>
  <c r="Y22" i="16" s="1"/>
  <c r="X22" i="16"/>
  <c r="Q22" i="16"/>
  <c r="H22" i="16"/>
  <c r="AD21" i="16"/>
  <c r="AC21" i="16"/>
  <c r="Z21" i="16"/>
  <c r="Q21" i="16"/>
  <c r="AE21" i="16"/>
  <c r="AB21" i="16"/>
  <c r="AA21" i="16"/>
  <c r="AE20" i="16"/>
  <c r="AD20" i="16"/>
  <c r="AC20" i="16"/>
  <c r="AB20" i="16"/>
  <c r="AA20" i="16"/>
  <c r="Z20" i="16"/>
  <c r="Y20" i="16" s="1"/>
  <c r="X20" i="16"/>
  <c r="Q20" i="16"/>
  <c r="H20" i="16"/>
  <c r="AE19" i="16"/>
  <c r="AD19" i="16"/>
  <c r="AC19" i="16"/>
  <c r="AB19" i="16"/>
  <c r="AA19" i="16"/>
  <c r="Z19" i="16"/>
  <c r="Y19" i="16"/>
  <c r="X19" i="16"/>
  <c r="Q19" i="16"/>
  <c r="H19" i="16"/>
  <c r="AE18" i="16"/>
  <c r="AD18" i="16"/>
  <c r="AC18" i="16"/>
  <c r="AB18" i="16"/>
  <c r="AA18" i="16"/>
  <c r="Z18" i="16"/>
  <c r="Y18" i="16" s="1"/>
  <c r="X18" i="16"/>
  <c r="Q18" i="16"/>
  <c r="H18" i="16"/>
  <c r="AD17" i="16"/>
  <c r="AC17" i="16"/>
  <c r="Z17" i="16"/>
  <c r="Q17" i="16"/>
  <c r="AE17" i="16"/>
  <c r="AB17" i="16"/>
  <c r="AA17" i="16"/>
  <c r="H17" i="16"/>
  <c r="AE16" i="16"/>
  <c r="AD16" i="16"/>
  <c r="AC16" i="16"/>
  <c r="AB16" i="16"/>
  <c r="AA16" i="16"/>
  <c r="Z16" i="16"/>
  <c r="Y16" i="16" s="1"/>
  <c r="X16" i="16"/>
  <c r="Q16" i="16"/>
  <c r="H16" i="16"/>
  <c r="AE15" i="16"/>
  <c r="AD15" i="16"/>
  <c r="AC15" i="16"/>
  <c r="AB15" i="16"/>
  <c r="AA15" i="16"/>
  <c r="Z15" i="16"/>
  <c r="Y15" i="16"/>
  <c r="X15" i="16"/>
  <c r="Q15" i="16"/>
  <c r="H15" i="16"/>
  <c r="AE14" i="16"/>
  <c r="AD14" i="16"/>
  <c r="AC14" i="16"/>
  <c r="AB14" i="16"/>
  <c r="AA14" i="16"/>
  <c r="Z14" i="16"/>
  <c r="Y14" i="16" s="1"/>
  <c r="X14" i="16"/>
  <c r="Q14" i="16"/>
  <c r="H14" i="16"/>
  <c r="AE13" i="16"/>
  <c r="AD13" i="16"/>
  <c r="AC13" i="16"/>
  <c r="AB13" i="16"/>
  <c r="AA13" i="16"/>
  <c r="Z13" i="16"/>
  <c r="Y13" i="16"/>
  <c r="X13" i="16"/>
  <c r="Q13" i="16"/>
  <c r="H13" i="16"/>
  <c r="AE12" i="16"/>
  <c r="AD12" i="16"/>
  <c r="AC12" i="16"/>
  <c r="AB12" i="16"/>
  <c r="AA12" i="16"/>
  <c r="Z12" i="16"/>
  <c r="Y12" i="16" s="1"/>
  <c r="X12" i="16"/>
  <c r="Q12" i="16"/>
  <c r="H12" i="16"/>
  <c r="AD11" i="16"/>
  <c r="AC11" i="16"/>
  <c r="Z11" i="16"/>
  <c r="U29" i="16"/>
  <c r="T29" i="16"/>
  <c r="AE11" i="16"/>
  <c r="M29" i="16"/>
  <c r="L29" i="16"/>
  <c r="AB11" i="16"/>
  <c r="AA11" i="16"/>
  <c r="I29" i="16"/>
  <c r="G29" i="16"/>
  <c r="C14" i="12"/>
  <c r="M35" i="15"/>
  <c r="M30" i="15"/>
  <c r="M25" i="15"/>
  <c r="M20" i="15"/>
  <c r="M15" i="15"/>
  <c r="M10" i="15"/>
  <c r="AD29" i="16" l="1"/>
  <c r="Z29" i="16"/>
  <c r="Y11" i="16"/>
  <c r="AC29" i="16"/>
  <c r="P29" i="16"/>
  <c r="Y27" i="16"/>
  <c r="Y17" i="16"/>
  <c r="Y21" i="16"/>
  <c r="J29" i="16"/>
  <c r="AA29" i="16" s="1"/>
  <c r="N29" i="16"/>
  <c r="AE29" i="16" s="1"/>
  <c r="Q11" i="16"/>
  <c r="Q29" i="16" s="1"/>
  <c r="H11" i="16"/>
  <c r="H27" i="16"/>
  <c r="K29" i="16"/>
  <c r="AB29" i="16" s="1"/>
  <c r="Q39" i="15"/>
  <c r="Q38" i="15"/>
  <c r="Q37" i="15"/>
  <c r="Q34" i="15"/>
  <c r="Q33" i="15"/>
  <c r="Q32" i="15"/>
  <c r="Q29" i="15"/>
  <c r="Q28" i="15"/>
  <c r="Q27" i="15"/>
  <c r="Q24" i="15"/>
  <c r="Q23" i="15"/>
  <c r="Q22" i="15"/>
  <c r="Q19" i="15"/>
  <c r="Q18" i="15"/>
  <c r="Q17" i="15"/>
  <c r="Q14" i="15"/>
  <c r="H29" i="16" l="1"/>
  <c r="Y29" i="16"/>
  <c r="U35" i="15"/>
  <c r="T35" i="15"/>
  <c r="S35" i="15"/>
  <c r="R35" i="15"/>
  <c r="Q35" i="15"/>
  <c r="P35" i="15"/>
  <c r="O35" i="15"/>
  <c r="N35" i="15"/>
  <c r="L35" i="15"/>
  <c r="K35" i="15"/>
  <c r="J35" i="15"/>
  <c r="I35" i="15"/>
  <c r="H35" i="15"/>
  <c r="G35" i="15"/>
  <c r="F35" i="15"/>
  <c r="E35" i="15"/>
  <c r="D35" i="15"/>
  <c r="C35" i="15"/>
  <c r="U30" i="15"/>
  <c r="T30" i="15"/>
  <c r="S30" i="15"/>
  <c r="R30" i="15"/>
  <c r="Q30" i="15"/>
  <c r="P30" i="15"/>
  <c r="O30" i="15"/>
  <c r="N30" i="15"/>
  <c r="L30" i="15"/>
  <c r="K30" i="15"/>
  <c r="J30" i="15"/>
  <c r="I30" i="15"/>
  <c r="H30" i="15"/>
  <c r="G30" i="15"/>
  <c r="F30" i="15"/>
  <c r="E30" i="15"/>
  <c r="D30" i="15"/>
  <c r="C30" i="15"/>
  <c r="U25" i="15"/>
  <c r="T25" i="15"/>
  <c r="S25" i="15"/>
  <c r="R25" i="15"/>
  <c r="Q25" i="15"/>
  <c r="P25" i="15"/>
  <c r="O25" i="15"/>
  <c r="N25" i="15"/>
  <c r="L25" i="15"/>
  <c r="K25" i="15"/>
  <c r="J25" i="15"/>
  <c r="I25" i="15"/>
  <c r="H25" i="15"/>
  <c r="G25" i="15"/>
  <c r="F25" i="15"/>
  <c r="E25" i="15"/>
  <c r="D25" i="15"/>
  <c r="C25" i="15"/>
  <c r="U20" i="15"/>
  <c r="T20" i="15"/>
  <c r="S20" i="15"/>
  <c r="R20" i="15"/>
  <c r="Q20" i="15"/>
  <c r="P20" i="15"/>
  <c r="O20" i="15"/>
  <c r="N20" i="15"/>
  <c r="L20" i="15"/>
  <c r="K20" i="15"/>
  <c r="J20" i="15"/>
  <c r="I20" i="15"/>
  <c r="H20" i="15"/>
  <c r="G20" i="15"/>
  <c r="F20" i="15"/>
  <c r="E20" i="15"/>
  <c r="D20" i="15"/>
  <c r="C20" i="15"/>
  <c r="U15" i="15"/>
  <c r="T15" i="15"/>
  <c r="S15" i="15"/>
  <c r="R15" i="15"/>
  <c r="P15" i="15"/>
  <c r="O15" i="15"/>
  <c r="N15" i="15"/>
  <c r="L15" i="15"/>
  <c r="K15" i="15"/>
  <c r="J15" i="15"/>
  <c r="I15" i="15"/>
  <c r="H15" i="15"/>
  <c r="G15" i="15"/>
  <c r="F15" i="15"/>
  <c r="E15" i="15"/>
  <c r="D15" i="15"/>
  <c r="C15" i="15"/>
  <c r="U10" i="15"/>
  <c r="T10" i="15"/>
  <c r="S10" i="15"/>
  <c r="R10" i="15"/>
  <c r="P10" i="15"/>
  <c r="O10" i="15"/>
  <c r="N10" i="15"/>
  <c r="L10" i="15"/>
  <c r="K10" i="15"/>
  <c r="J10" i="15"/>
  <c r="I10" i="15"/>
  <c r="H10" i="15"/>
  <c r="G10" i="15"/>
  <c r="F10" i="15"/>
  <c r="E10" i="15"/>
  <c r="D10" i="15"/>
  <c r="C10" i="15"/>
  <c r="C42" i="2"/>
  <c r="C12" i="12" l="1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D16" i="2" l="1"/>
  <c r="C16" i="2"/>
  <c r="C11" i="12" l="1"/>
  <c r="Q16" i="2"/>
  <c r="U31" i="2"/>
  <c r="M31" i="2"/>
  <c r="F31" i="2"/>
  <c r="C31" i="2"/>
  <c r="C60" i="2"/>
  <c r="C81" i="2"/>
  <c r="AK42" i="2" l="1"/>
  <c r="AK41" i="2" s="1"/>
  <c r="AR42" i="2" l="1"/>
  <c r="AR41" i="2" s="1"/>
  <c r="AR31" i="2"/>
  <c r="AR16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C41" i="2"/>
  <c r="D31" i="2"/>
  <c r="E16" i="2"/>
  <c r="F16" i="2"/>
  <c r="F15" i="2" s="1"/>
  <c r="G16" i="2"/>
  <c r="H16" i="2"/>
  <c r="I16" i="2"/>
  <c r="J16" i="2"/>
  <c r="K16" i="2"/>
  <c r="L16" i="2"/>
  <c r="M16" i="2"/>
  <c r="M15" i="2" s="1"/>
  <c r="N16" i="2"/>
  <c r="O16" i="2"/>
  <c r="P16" i="2"/>
  <c r="R16" i="2"/>
  <c r="R15" i="2" s="1"/>
  <c r="S16" i="2"/>
  <c r="T16" i="2"/>
  <c r="U16" i="2"/>
  <c r="U15" i="2" s="1"/>
  <c r="V16" i="2"/>
  <c r="V15" i="2" s="1"/>
  <c r="W16" i="2"/>
  <c r="X16" i="2"/>
  <c r="Y16" i="2"/>
  <c r="Z16" i="2"/>
  <c r="Z15" i="2" s="1"/>
  <c r="AA16" i="2"/>
  <c r="AB16" i="2"/>
  <c r="AC16" i="2"/>
  <c r="AD16" i="2"/>
  <c r="AD15" i="2" s="1"/>
  <c r="AE16" i="2"/>
  <c r="AF16" i="2"/>
  <c r="AG16" i="2"/>
  <c r="AH16" i="2"/>
  <c r="AH15" i="2" s="1"/>
  <c r="AI16" i="2"/>
  <c r="AJ16" i="2"/>
  <c r="AK16" i="2"/>
  <c r="AL16" i="2"/>
  <c r="AL15" i="2" s="1"/>
  <c r="AM16" i="2"/>
  <c r="AN16" i="2"/>
  <c r="AO16" i="2"/>
  <c r="AP16" i="2"/>
  <c r="AP15" i="2" s="1"/>
  <c r="AQ16" i="2"/>
  <c r="AS16" i="2"/>
  <c r="AT16" i="2"/>
  <c r="AU16" i="2"/>
  <c r="AU15" i="2" s="1"/>
  <c r="AV16" i="2"/>
  <c r="AW16" i="2"/>
  <c r="AX16" i="2"/>
  <c r="AY16" i="2"/>
  <c r="AY15" i="2" s="1"/>
  <c r="AZ16" i="2"/>
  <c r="BA16" i="2"/>
  <c r="BB16" i="2"/>
  <c r="BC16" i="2"/>
  <c r="BC15" i="2" s="1"/>
  <c r="BD16" i="2"/>
  <c r="BE16" i="2"/>
  <c r="E31" i="2"/>
  <c r="G31" i="2"/>
  <c r="H31" i="2"/>
  <c r="I31" i="2"/>
  <c r="J31" i="2"/>
  <c r="K31" i="2"/>
  <c r="K15" i="2" s="1"/>
  <c r="L31" i="2"/>
  <c r="N31" i="2"/>
  <c r="O31" i="2"/>
  <c r="P31" i="2"/>
  <c r="Q31" i="2"/>
  <c r="Q15" i="2" s="1"/>
  <c r="R31" i="2"/>
  <c r="S31" i="2"/>
  <c r="T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N15" i="2" l="1"/>
  <c r="BB15" i="2"/>
  <c r="AT15" i="2"/>
  <c r="S15" i="2"/>
  <c r="AQ15" i="2"/>
  <c r="AI15" i="2"/>
  <c r="AA15" i="2"/>
  <c r="AX15" i="2"/>
  <c r="AO15" i="2"/>
  <c r="AK15" i="2"/>
  <c r="AG15" i="2"/>
  <c r="AC15" i="2"/>
  <c r="Y15" i="2"/>
  <c r="I15" i="2"/>
  <c r="E15" i="2"/>
  <c r="AR15" i="2"/>
  <c r="J15" i="2"/>
  <c r="AM15" i="2"/>
  <c r="AE15" i="2"/>
  <c r="W15" i="2"/>
  <c r="O15" i="2"/>
  <c r="G15" i="2"/>
  <c r="C15" i="2"/>
  <c r="BE15" i="2"/>
  <c r="BA15" i="2"/>
  <c r="AW15" i="2"/>
  <c r="AS15" i="2"/>
  <c r="AN15" i="2"/>
  <c r="AJ15" i="2"/>
  <c r="AF15" i="2"/>
  <c r="AB15" i="2"/>
  <c r="X15" i="2"/>
  <c r="T15" i="2"/>
  <c r="P15" i="2"/>
  <c r="L15" i="2"/>
  <c r="H15" i="2"/>
  <c r="D15" i="2"/>
  <c r="BD15" i="2"/>
  <c r="AZ15" i="2"/>
  <c r="AV15" i="2"/>
  <c r="C40" i="2"/>
  <c r="C14" i="2" l="1"/>
  <c r="D12" i="12"/>
  <c r="E12" i="12"/>
  <c r="F12" i="12"/>
  <c r="H12" i="12"/>
  <c r="I12" i="12"/>
  <c r="J12" i="12"/>
  <c r="L12" i="12"/>
  <c r="M12" i="12"/>
  <c r="N12" i="12"/>
  <c r="Q12" i="12"/>
  <c r="R12" i="12"/>
  <c r="U12" i="12"/>
  <c r="V12" i="12"/>
  <c r="G12" i="12"/>
  <c r="K12" i="12"/>
  <c r="O12" i="12"/>
  <c r="P12" i="12"/>
  <c r="S12" i="12"/>
  <c r="T12" i="12"/>
  <c r="D11" i="12"/>
  <c r="E11" i="12" s="1"/>
  <c r="F11" i="12" s="1"/>
  <c r="G11" i="12" s="1"/>
  <c r="H11" i="12" s="1"/>
  <c r="I11" i="12" s="1"/>
  <c r="J11" i="12" s="1"/>
  <c r="K11" i="12" s="1"/>
  <c r="L11" i="12" s="1"/>
  <c r="M11" i="12" s="1"/>
  <c r="N11" i="12" s="1"/>
  <c r="O11" i="12" s="1"/>
  <c r="P11" i="12" s="1"/>
  <c r="Q11" i="12" s="1"/>
  <c r="R11" i="12" s="1"/>
  <c r="S11" i="12" s="1"/>
  <c r="T11" i="12" s="1"/>
  <c r="U11" i="12" s="1"/>
  <c r="V11" i="12" s="1"/>
  <c r="W11" i="12" s="1"/>
  <c r="AI78" i="2" l="1"/>
  <c r="S78" i="2"/>
  <c r="O78" i="2"/>
  <c r="K78" i="2"/>
  <c r="G78" i="2"/>
  <c r="C78" i="2"/>
  <c r="AZ60" i="2"/>
  <c r="AY60" i="2"/>
  <c r="AX60" i="2"/>
  <c r="AW60" i="2"/>
  <c r="AV60" i="2"/>
  <c r="AZ42" i="2"/>
  <c r="AZ41" i="2" s="1"/>
  <c r="AY42" i="2"/>
  <c r="AX42" i="2"/>
  <c r="AW42" i="2"/>
  <c r="AV42" i="2"/>
  <c r="AV41" i="2" s="1"/>
  <c r="AY41" i="2"/>
  <c r="AX41" i="2"/>
  <c r="AX40" i="2" s="1"/>
  <c r="AW41" i="2"/>
  <c r="AZ13" i="2"/>
  <c r="AY13" i="2"/>
  <c r="AX13" i="2"/>
  <c r="AW13" i="2"/>
  <c r="AV13" i="2"/>
  <c r="V60" i="2"/>
  <c r="U60" i="2"/>
  <c r="T60" i="2"/>
  <c r="S60" i="2"/>
  <c r="R60" i="2"/>
  <c r="V42" i="2"/>
  <c r="V41" i="2" s="1"/>
  <c r="V40" i="2" s="1"/>
  <c r="U42" i="2"/>
  <c r="T42" i="2"/>
  <c r="T41" i="2" s="1"/>
  <c r="T40" i="2" s="1"/>
  <c r="S42" i="2"/>
  <c r="S41" i="2" s="1"/>
  <c r="R42" i="2"/>
  <c r="R41" i="2" s="1"/>
  <c r="R40" i="2" s="1"/>
  <c r="U41" i="2"/>
  <c r="AX14" i="2" l="1"/>
  <c r="U40" i="2"/>
  <c r="AW40" i="2"/>
  <c r="AW14" i="2" s="1"/>
  <c r="AV40" i="2"/>
  <c r="AV14" i="2" s="1"/>
  <c r="AZ40" i="2"/>
  <c r="AZ14" i="2" s="1"/>
  <c r="AY40" i="2"/>
  <c r="AY14" i="2" s="1"/>
  <c r="S40" i="2"/>
  <c r="AK13" i="2" l="1"/>
  <c r="AL13" i="2"/>
  <c r="D42" i="2" l="1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L42" i="2"/>
  <c r="AM42" i="2"/>
  <c r="AN42" i="2"/>
  <c r="AO42" i="2"/>
  <c r="AP42" i="2"/>
  <c r="AQ42" i="2"/>
  <c r="AS42" i="2"/>
  <c r="AT42" i="2"/>
  <c r="AU42" i="2"/>
  <c r="BA42" i="2"/>
  <c r="BB42" i="2"/>
  <c r="BC42" i="2"/>
  <c r="BD42" i="2"/>
  <c r="BE42" i="2"/>
  <c r="BE13" i="2" l="1"/>
  <c r="BD13" i="2"/>
  <c r="BC13" i="2"/>
  <c r="BB13" i="2"/>
  <c r="BA13" i="2"/>
  <c r="AU13" i="2"/>
  <c r="AT13" i="2"/>
  <c r="AS13" i="2"/>
  <c r="AR13" i="2"/>
  <c r="AQ13" i="2"/>
  <c r="AP13" i="2"/>
  <c r="AO13" i="2"/>
  <c r="AN13" i="2"/>
  <c r="AM13" i="2"/>
  <c r="AJ13" i="2"/>
  <c r="AI13" i="2"/>
  <c r="AH13" i="2"/>
  <c r="AG13" i="2"/>
  <c r="L13" i="2"/>
  <c r="K13" i="2"/>
  <c r="J13" i="2"/>
  <c r="I13" i="2"/>
  <c r="H13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K40" i="2" s="1"/>
  <c r="AL60" i="2"/>
  <c r="AM60" i="2"/>
  <c r="AN60" i="2"/>
  <c r="AO60" i="2"/>
  <c r="AP60" i="2"/>
  <c r="AQ60" i="2"/>
  <c r="AR60" i="2"/>
  <c r="AR40" i="2" s="1"/>
  <c r="AS60" i="2"/>
  <c r="AT60" i="2"/>
  <c r="AU60" i="2"/>
  <c r="BA60" i="2"/>
  <c r="BB60" i="2"/>
  <c r="BC60" i="2"/>
  <c r="BD60" i="2"/>
  <c r="BE6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L41" i="2"/>
  <c r="AM41" i="2"/>
  <c r="AN41" i="2"/>
  <c r="AO41" i="2"/>
  <c r="AP41" i="2"/>
  <c r="AQ41" i="2"/>
  <c r="AS41" i="2"/>
  <c r="AT41" i="2"/>
  <c r="AU41" i="2"/>
  <c r="BA41" i="2"/>
  <c r="BB41" i="2"/>
  <c r="BC41" i="2"/>
  <c r="BD41" i="2"/>
  <c r="BE41" i="2"/>
  <c r="AR14" i="2" l="1"/>
  <c r="Q13" i="2"/>
  <c r="V13" i="2"/>
  <c r="V14" i="2" s="1"/>
  <c r="N13" i="2"/>
  <c r="S13" i="2"/>
  <c r="S14" i="2" s="1"/>
  <c r="Z13" i="2"/>
  <c r="U13" i="2"/>
  <c r="U14" i="2" s="1"/>
  <c r="M13" i="2"/>
  <c r="R13" i="2"/>
  <c r="R14" i="2" s="1"/>
  <c r="Y13" i="2"/>
  <c r="T13" i="2"/>
  <c r="T14" i="2" s="1"/>
  <c r="AQ40" i="2"/>
  <c r="AQ14" i="2" s="1"/>
  <c r="AM40" i="2"/>
  <c r="AM14" i="2" s="1"/>
  <c r="AI40" i="2"/>
  <c r="AI14" i="2" s="1"/>
  <c r="AE40" i="2"/>
  <c r="AE14" i="2" s="1"/>
  <c r="AA40" i="2"/>
  <c r="W40" i="2"/>
  <c r="N40" i="2"/>
  <c r="J40" i="2"/>
  <c r="J14" i="2" s="1"/>
  <c r="F40" i="2"/>
  <c r="F14" i="2" s="1"/>
  <c r="BD40" i="2"/>
  <c r="BD14" i="2" s="1"/>
  <c r="AS40" i="2"/>
  <c r="AS14" i="2" s="1"/>
  <c r="P13" i="2"/>
  <c r="W13" i="2"/>
  <c r="X13" i="2"/>
  <c r="AA13" i="2"/>
  <c r="O13" i="2"/>
  <c r="BB40" i="2"/>
  <c r="BB14" i="2" s="1"/>
  <c r="AT40" i="2"/>
  <c r="AT14" i="2" s="1"/>
  <c r="AN40" i="2"/>
  <c r="AN14" i="2" s="1"/>
  <c r="AJ40" i="2"/>
  <c r="AJ14" i="2" s="1"/>
  <c r="AF40" i="2"/>
  <c r="AF14" i="2" s="1"/>
  <c r="AB40" i="2"/>
  <c r="AB14" i="2" s="1"/>
  <c r="X40" i="2"/>
  <c r="O40" i="2"/>
  <c r="K40" i="2"/>
  <c r="K14" i="2" s="1"/>
  <c r="G40" i="2"/>
  <c r="G14" i="2" s="1"/>
  <c r="BC40" i="2"/>
  <c r="BC14" i="2" s="1"/>
  <c r="BA40" i="2"/>
  <c r="BA14" i="2" s="1"/>
  <c r="AP40" i="2"/>
  <c r="AP14" i="2" s="1"/>
  <c r="AL40" i="2"/>
  <c r="AL14" i="2" s="1"/>
  <c r="AH40" i="2"/>
  <c r="AH14" i="2" s="1"/>
  <c r="AD40" i="2"/>
  <c r="AD14" i="2" s="1"/>
  <c r="Z40" i="2"/>
  <c r="Q40" i="2"/>
  <c r="M40" i="2"/>
  <c r="I40" i="2"/>
  <c r="I14" i="2" s="1"/>
  <c r="E40" i="2"/>
  <c r="E14" i="2" s="1"/>
  <c r="BE40" i="2"/>
  <c r="BE14" i="2" s="1"/>
  <c r="AU40" i="2"/>
  <c r="AU14" i="2" s="1"/>
  <c r="AO40" i="2"/>
  <c r="AO14" i="2" s="1"/>
  <c r="AK14" i="2"/>
  <c r="AG40" i="2"/>
  <c r="AG14" i="2" s="1"/>
  <c r="AC40" i="2"/>
  <c r="AC14" i="2" s="1"/>
  <c r="Y40" i="2"/>
  <c r="P40" i="2"/>
  <c r="L40" i="2"/>
  <c r="L14" i="2" s="1"/>
  <c r="H40" i="2"/>
  <c r="H14" i="2" s="1"/>
  <c r="D40" i="2"/>
  <c r="D14" i="2" s="1"/>
  <c r="C80" i="2"/>
  <c r="D80" i="2" s="1"/>
  <c r="E80" i="2" s="1"/>
  <c r="F80" i="2" s="1"/>
  <c r="G80" i="2" s="1"/>
  <c r="H80" i="2" s="1"/>
  <c r="I80" i="2" s="1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X80" i="2" s="1"/>
  <c r="Y80" i="2" s="1"/>
  <c r="Z80" i="2" s="1"/>
  <c r="AA80" i="2" s="1"/>
  <c r="AB80" i="2" s="1"/>
  <c r="AC80" i="2" s="1"/>
  <c r="AD80" i="2" s="1"/>
  <c r="AE80" i="2" s="1"/>
  <c r="AF80" i="2" s="1"/>
  <c r="AG80" i="2" s="1"/>
  <c r="AH80" i="2" s="1"/>
  <c r="AI80" i="2" s="1"/>
  <c r="AJ80" i="2" s="1"/>
  <c r="AK80" i="2" s="1"/>
  <c r="AL80" i="2" s="1"/>
  <c r="AM80" i="2" s="1"/>
  <c r="AN80" i="2" s="1"/>
  <c r="AO80" i="2" s="1"/>
  <c r="AP80" i="2" s="1"/>
  <c r="AQ80" i="2" s="1"/>
  <c r="AE78" i="2"/>
  <c r="AA78" i="2"/>
  <c r="W78" i="2"/>
  <c r="AA14" i="2" l="1"/>
  <c r="W14" i="2"/>
  <c r="Y14" i="2"/>
  <c r="Z14" i="2"/>
  <c r="Q14" i="2"/>
  <c r="X14" i="2"/>
  <c r="M14" i="2"/>
  <c r="N14" i="2"/>
  <c r="O14" i="2"/>
  <c r="P14" i="2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AM12" i="2" s="1"/>
  <c r="AN12" i="2" s="1"/>
  <c r="AO12" i="2" s="1"/>
  <c r="AP12" i="2" s="1"/>
  <c r="AQ12" i="2" s="1"/>
  <c r="AR12" i="2" s="1"/>
  <c r="AS12" i="2" s="1"/>
  <c r="AT12" i="2" s="1"/>
  <c r="AU12" i="2" s="1"/>
  <c r="AV12" i="2" s="1"/>
  <c r="AW12" i="2" s="1"/>
  <c r="AX12" i="2" s="1"/>
  <c r="AY12" i="2" s="1"/>
  <c r="AZ12" i="2" s="1"/>
  <c r="BA12" i="2" s="1"/>
  <c r="BB12" i="2" s="1"/>
  <c r="BC12" i="2" s="1"/>
  <c r="BD12" i="2" s="1"/>
  <c r="BE12" i="2" s="1"/>
  <c r="BF12" i="2" s="1"/>
  <c r="BG12" i="2" s="1"/>
</calcChain>
</file>

<file path=xl/sharedStrings.xml><?xml version="1.0" encoding="utf-8"?>
<sst xmlns="http://schemas.openxmlformats.org/spreadsheetml/2006/main" count="837" uniqueCount="517">
  <si>
    <t>Наименование</t>
  </si>
  <si>
    <t>Остаток на начало года</t>
  </si>
  <si>
    <t>Поступления средств</t>
  </si>
  <si>
    <t>Выплаты</t>
  </si>
  <si>
    <t>№ п/п</t>
  </si>
  <si>
    <t>1.</t>
  </si>
  <si>
    <t>2.</t>
  </si>
  <si>
    <t>3.</t>
  </si>
  <si>
    <t>4.</t>
  </si>
  <si>
    <t>Доходы от образовательной деятельности</t>
  </si>
  <si>
    <t>- дошкольное образование</t>
  </si>
  <si>
    <t>- начальное общее образование</t>
  </si>
  <si>
    <t>- среднее общее образование</t>
  </si>
  <si>
    <t>- среднее профессиональное образование</t>
  </si>
  <si>
    <t>- дополнительное образование</t>
  </si>
  <si>
    <t>Прочие доходы</t>
  </si>
  <si>
    <t>4.1.</t>
  </si>
  <si>
    <t>Выплаты персоналу</t>
  </si>
  <si>
    <t>Прочие выплаты персоналу</t>
  </si>
  <si>
    <t>Страховые взносы на оплату труда</t>
  </si>
  <si>
    <t>4.1.1.</t>
  </si>
  <si>
    <t>4.1.2.</t>
  </si>
  <si>
    <t>4.1.3.</t>
  </si>
  <si>
    <t>Социальные и иные выплаты населению</t>
  </si>
  <si>
    <t>4.2.</t>
  </si>
  <si>
    <t>Уплата налогов, сборов и иных платежей</t>
  </si>
  <si>
    <t>4.3.</t>
  </si>
  <si>
    <t>Безвозмездные перечисления организациям и физическим лицам</t>
  </si>
  <si>
    <t>4.4.</t>
  </si>
  <si>
    <t>Расходы на закупку товаров, работ и услуг</t>
  </si>
  <si>
    <t>4.5.</t>
  </si>
  <si>
    <t>Коммунальные услуги</t>
  </si>
  <si>
    <t>Работы, услуги по содержанию имущества</t>
  </si>
  <si>
    <t>Прочие работы, услуги</t>
  </si>
  <si>
    <t>4.5.1.</t>
  </si>
  <si>
    <t>4.5.2.</t>
  </si>
  <si>
    <t>4.5.3.</t>
  </si>
  <si>
    <t>4.5.4.</t>
  </si>
  <si>
    <t>- высшее образование</t>
  </si>
  <si>
    <t>- основное общее образование</t>
  </si>
  <si>
    <t>-профессиональное обучение</t>
  </si>
  <si>
    <t>Приводятся выплаты по КВР 112, 113, 130.</t>
  </si>
  <si>
    <t>Приводятся выплаты по КВР 119.</t>
  </si>
  <si>
    <t>Методические комментарии</t>
  </si>
  <si>
    <t xml:space="preserve"> - данные заполняются в ячейки выделенные этим цветом</t>
  </si>
  <si>
    <t>4.6.</t>
  </si>
  <si>
    <t>Поступление заемных (кредитных) средств</t>
  </si>
  <si>
    <t>Оплата труда</t>
  </si>
  <si>
    <t>Кредиторская задолженность по счету 205 00 "Расчеты по доходам"</t>
  </si>
  <si>
    <t>Кредиторская задолженность по счету 304 06 "Расчеты с прочими кредиторами"</t>
  </si>
  <si>
    <t>в т.ч. 
Кредиторская задолженность по заработной плате 
(сч. 302 11, 303 01, 304 02, 304 03)</t>
  </si>
  <si>
    <t>Кредиторская задолженность по взносам в государственные внебюджетные фонды 
(сч. 302 13, 303 02, 303 06, 303 07, 303 08, 303 09, 303 10, 303 11)</t>
  </si>
  <si>
    <t>Доходы от научной (научно-исследовательской) деятельности</t>
  </si>
  <si>
    <t>4.6.1.</t>
  </si>
  <si>
    <t>4.7.</t>
  </si>
  <si>
    <t>КВР 244</t>
  </si>
  <si>
    <t xml:space="preserve">увеличение стоимости лекарственных препаратов и материалов, применяемых в медицинских целях </t>
  </si>
  <si>
    <t>Прочие выплаты, всего</t>
  </si>
  <si>
    <t>-из них проживание в общежитии</t>
  </si>
  <si>
    <t>Указываются все прочие выплаты за исключением конкретизированных в п.4.5.1.-4.5.3. с тем, чтобы была обеспечена общая сумма расходов на закупку по строке 4.5 в соответствии с ПФХД</t>
  </si>
  <si>
    <t xml:space="preserve">Пояснения учреждения в части корректировки назначений первоначального ПФХД </t>
  </si>
  <si>
    <t xml:space="preserve">Приводятся выплаты по КВР 111. 
</t>
  </si>
  <si>
    <t>Доходы от медицинской деятельности</t>
  </si>
  <si>
    <t>Доходы от сельскохозяйственной деятельности</t>
  </si>
  <si>
    <t>Доходы от проектно-изыскательских работ</t>
  </si>
  <si>
    <t>педагогические работники</t>
  </si>
  <si>
    <t>профессорско-преподавательский состав</t>
  </si>
  <si>
    <t>научные работники</t>
  </si>
  <si>
    <t>прочий основной персонал</t>
  </si>
  <si>
    <t>административно-управленческий персонал</t>
  </si>
  <si>
    <t>вспомогательный персонал</t>
  </si>
  <si>
    <t>4.1.1.1.</t>
  </si>
  <si>
    <t>4.1.1.2.</t>
  </si>
  <si>
    <t>4.1.1.3.</t>
  </si>
  <si>
    <t>4.1.1.3.1.</t>
  </si>
  <si>
    <t>4.1.1.4.</t>
  </si>
  <si>
    <t>4.1.1.5.</t>
  </si>
  <si>
    <t>4.1.1.6.</t>
  </si>
  <si>
    <t>КВР 241,243,244,245,400</t>
  </si>
  <si>
    <t>Выплаты по заемным средствам</t>
  </si>
  <si>
    <t>Кредиторская задолженность по уплате налогов
(сч. 303 03, 303 04, 303 12, 303 13)</t>
  </si>
  <si>
    <t>1.1.</t>
  </si>
  <si>
    <t>1.2.</t>
  </si>
  <si>
    <t>1.3.</t>
  </si>
  <si>
    <t>1.4.</t>
  </si>
  <si>
    <t>1.5.</t>
  </si>
  <si>
    <t>1.6.</t>
  </si>
  <si>
    <t>Прочая кредиторская задолженность</t>
  </si>
  <si>
    <t>ОМС</t>
  </si>
  <si>
    <t>ПДД</t>
  </si>
  <si>
    <t>ИЦ</t>
  </si>
  <si>
    <t>Средства обязательного медицинского страхования</t>
  </si>
  <si>
    <t>Поступления от оказания услуг (выполнения работ) на платной основе и от приносящей доход деятельности</t>
  </si>
  <si>
    <t>Всего</t>
  </si>
  <si>
    <t>из них гранты</t>
  </si>
  <si>
    <t>Субсидии, предоставляемые в соответствии с абзацем вторым пункта 1 статьи 78.1 Бюджетного кодекса Российской Федерации</t>
  </si>
  <si>
    <t>ГЗ</t>
  </si>
  <si>
    <t>Первоначальный План на 2020 г.</t>
  </si>
  <si>
    <t>1.7.</t>
  </si>
  <si>
    <t>Кредиторская задолженность по счету 302 23 "Расчеты по коммунальным услугам"</t>
  </si>
  <si>
    <t>Кредиторская задолженность по счету 302 25 "Расчеты по работам, услугам по содержанию имущества"</t>
  </si>
  <si>
    <t>1.8.</t>
  </si>
  <si>
    <t>Субсидии на выполнение государственного задания, субсидия на выполнение государственного задания за счет средств бюджета ФФОМС</t>
  </si>
  <si>
    <t>Остаток денежных средств приводится в соответствии с ф. 0503779 годовой бухгалтерской отчетности на начало соответствующего года по КФО 2,4,5,7.</t>
  </si>
  <si>
    <t xml:space="preserve">Расчетный показатель. По КФО 2,4,5,7
</t>
  </si>
  <si>
    <t>В состав выплат включаются выплаты за счет средств по КФО 2, 4, 5, 7</t>
  </si>
  <si>
    <t>Необходимо обеспечить соответствие фактических данных на отчетные даты данным формы 0503769 по соответствующим счетам. Строка 1 "Кредиторская задолженность на отчетную дату,  всего" заполняется автоматически как сумма структурных строк 1.1.-1.8. Таким образом, значение по данной строке на каждую отчетную дату также должно соответствовать общей кредиторской задолженности по соответствующему КФО на  соответствующую дату формы 0503769.</t>
  </si>
  <si>
    <t>Факт на 01.04.2019 г.</t>
  </si>
  <si>
    <t>Факт на 01.07.2019 г.</t>
  </si>
  <si>
    <t>Факт на 01.01.2020г.</t>
  </si>
  <si>
    <t>факт на 01.04.2020г.</t>
  </si>
  <si>
    <t>факт на 01.07.2020г.</t>
  </si>
  <si>
    <t>Приводятся выплаты по КВР 300.</t>
  </si>
  <si>
    <t>Приводятся выплаты по КВР 850.</t>
  </si>
  <si>
    <t>Включаются все виды выплат, предусмотренные формой ПФХД на 2020 г. (КВР 810, 862, 863)</t>
  </si>
  <si>
    <t xml:space="preserve">Включаются выплаты, не предусмотренные приведенной выше группировкой, и без учета выплат по заемным средствам. </t>
  </si>
  <si>
    <t xml:space="preserve">Прогноз на 01.01.2021г. </t>
  </si>
  <si>
    <t>из них возврат в бюджет средств субсидии</t>
  </si>
  <si>
    <t>Данные по строке 4.6.1. не могут превышать объем выплат соответствующей графы по строке 4.6.</t>
  </si>
  <si>
    <t>Доходы от прочих видов деятельности</t>
  </si>
  <si>
    <t>В приведенную группировку включаются все виды доходов учреждения, не попавшие в остальные статьи доходов: доходы от собственности (КВД 120), от операций с активами; прочие доходы (КВД 180), доходы от штрафов, пеней, иных сумм принудительного изъятия (КВД 140) и прочие поступления за исключением заемных (кредитных) средств.
Выплаты, уменьшающие доход: НДС, налог на прибыль и прочие налоги, уменьшающие доход (КВД 180), также включаются в эту строку со знаком "минус", таким образом уменьшая общую сумму доходов по строке.
В том числе по строке указываются показатели от переоценки активов (отражаются со знаком "минус" в случае отрицательной курсовой разницы) и показатели возврата дебиторской задолженности прошлых лет.</t>
  </si>
  <si>
    <t>Кредиторская задолженность</t>
  </si>
  <si>
    <t>Поступления и выплаты</t>
  </si>
  <si>
    <t>3.1.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</si>
  <si>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</si>
  <si>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</si>
  <si>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</si>
  <si>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</si>
  <si>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</si>
  <si>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</si>
  <si>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</si>
  <si>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</si>
  <si>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3.2.</t>
  </si>
  <si>
    <t>3.3.</t>
  </si>
  <si>
    <t>3.4.</t>
  </si>
  <si>
    <t>3.5.</t>
  </si>
  <si>
    <t>3.6.</t>
  </si>
  <si>
    <t>3.7.</t>
  </si>
  <si>
    <t>3.8.</t>
  </si>
  <si>
    <t>3.9.</t>
  </si>
  <si>
    <t>Безвозмездные денежные поступления</t>
  </si>
  <si>
    <t>3.6.1.</t>
  </si>
  <si>
    <t>КВД 130</t>
  </si>
  <si>
    <t>КВД 150</t>
  </si>
  <si>
    <t>Остаток на конец периода</t>
  </si>
  <si>
    <t>врачи</t>
  </si>
  <si>
    <t>Раскрываются сведения при отнесении соответствующей категории к основному персоналу</t>
  </si>
  <si>
    <t>Таблица 3</t>
  </si>
  <si>
    <t>№п/п</t>
  </si>
  <si>
    <t>Наименование мероприятия по профилактике</t>
  </si>
  <si>
    <t>КВР</t>
  </si>
  <si>
    <t>Таблица 4</t>
  </si>
  <si>
    <t>Направление подготовки</t>
  </si>
  <si>
    <t>2019/2020 учебный год</t>
  </si>
  <si>
    <t>2020/2021 учебный год</t>
  </si>
  <si>
    <t>По договорам об оказании платных образовательных услуг</t>
  </si>
  <si>
    <t>План</t>
  </si>
  <si>
    <t>Факт</t>
  </si>
  <si>
    <t>Программы бакалавриата</t>
  </si>
  <si>
    <t>в том числе</t>
  </si>
  <si>
    <t>Очная форма обучения</t>
  </si>
  <si>
    <t>Очно-заочная форма обучения</t>
  </si>
  <si>
    <t>Заочная форма обучения</t>
  </si>
  <si>
    <t>Программы специалитета</t>
  </si>
  <si>
    <t>2.1.</t>
  </si>
  <si>
    <t>2.2.</t>
  </si>
  <si>
    <t>2.3.</t>
  </si>
  <si>
    <t>Программы магистратуры</t>
  </si>
  <si>
    <t>Таблица 2</t>
  </si>
  <si>
    <t>факт на 01.09.2020г.</t>
  </si>
  <si>
    <t>Факт на 01.09.2019 г.</t>
  </si>
  <si>
    <t>-</t>
  </si>
  <si>
    <t>средний медицинский персонал</t>
  </si>
  <si>
    <t>младший медицинский персонал</t>
  </si>
  <si>
    <t>Код</t>
  </si>
  <si>
    <t>Наименование вида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</si>
  <si>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</si>
  <si>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</si>
  <si>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</si>
  <si>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</si>
  <si>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</si>
  <si>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</si>
  <si>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</si>
  <si>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</si>
  <si>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</si>
  <si>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</si>
  <si>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</si>
  <si>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Расходы на выплаты персоналу в сфере национальной безопасности, правоохранительной деятельности и обороны</t>
  </si>
  <si>
    <t>Денежное довольствие военнослужащих и сотрудников, имеющих специальные звания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</si>
  <si>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</si>
  <si>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военнослужащим и сотрудникам, имеющим специальные звания</t>
  </si>
  <si>
    <t>Взносы по обязательному социальному страхованию на выплаты по оплате труда (денежное содержание) гражданских лиц</t>
  </si>
  <si>
    <t>Расходы на выплаты персоналу государственных внебюджетных фондов</t>
  </si>
  <si>
    <t>Фонд оплаты труда государственных внебюджетных фондов</t>
  </si>
  <si>
    <t>Иные выплаты персоналу,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</si>
  <si>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государственных внебюджетных фондов</t>
  </si>
  <si>
    <t>Закупка товаров, работ и услуг для обеспечения государственных (муниципальных) нужд</t>
  </si>
  <si>
    <t>Разработка, закупка и ремонт вооружений, военной и специальной техники, продукции производственно-технического назначения и имущества</t>
  </si>
  <si>
    <t>Приобретение вооружения, военной и специальной техники и военно-технического имущества, иных товаров, работ и услуг в рамках государственного оборонного заказа в целях обеспечения государственной программы вооружения</t>
  </si>
  <si>
    <t>Поставка вооружения, военной и специальной техники и военно-технического имущества в рамках государственного оборонного заказа вне государственной программы вооружения</t>
  </si>
  <si>
    <t>Поставка товаров, работ и услуг для обеспечения государственных нужд в области геодезии и картографии в рамках государственного оборонного заказа</t>
  </si>
  <si>
    <t>Ремонт вооружения, военной и специальной техники и военно-технического имущества в рамках государственного оборонного заказа в целях обеспечения государственной программы вооружения</t>
  </si>
  <si>
    <t>Ремонт вооружения, военной и специальной техники и военно-технического имущества в рамках государственного оборонного заказа вне государственной программы вооружения</t>
  </si>
  <si>
    <t>Фундаментальные исследования в интересах обеспечения обороны и национальной безопасности Российской Федерации в рамках государственного оборонного заказа в целях обеспечения государственной программы вооружения</t>
  </si>
  <si>
    <t>Исследования в области разработки вооружения, военной и специальной техники и военно-технического имущества в рамках государственного оборонного заказа в целях обеспечения государственной программы вооружения</t>
  </si>
  <si>
    <t>Исследования в области разработки вооружения, военной и специальной техники и военно-технического имущества в рамках государственного оборонного заказа вне государственной программы вооружения</t>
  </si>
  <si>
    <t>Поставка продукции (работ, услуг) в целях обеспечения заданий государственного оборонного заказа</t>
  </si>
  <si>
    <t>Закупка товаров, работ и услуг для обеспечения специальным топливом и горюче-смазочными материалами, продовольственного и вещевого обеспечения органов в сфере национальной безопасности, правоохранительной деятельности и обороны</t>
  </si>
  <si>
    <t>Обеспечение топливом и горюче-смазочными материалами в рамках государственного оборонного заказа</t>
  </si>
  <si>
    <t>Продовольственное обеспечение в рамках государственного оборонного заказа</t>
  </si>
  <si>
    <t>Продовольственное обеспечение вне рамок государственного оборонного заказа</t>
  </si>
  <si>
    <t>Вещевое обеспечение в рамках государственного оборонного заказа</t>
  </si>
  <si>
    <t>Закупка товаров, работ и услуг в целях формирования государственного материального резерва</t>
  </si>
  <si>
    <t>Закупка товаров, работ, услуг в целях формирования государственного материального резерва в рамках государственного оборонного заказа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</si>
  <si>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</si>
  <si>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>Иные закупки товаров, работ и услуг для обеспечения государственных (муниципальных) нужд</t>
  </si>
  <si>
    <t>Научно-исследовательские и опытно-конструкторские работы</t>
  </si>
  <si>
    <t>Закупка товаров, работ, услуг в сфере информационно-коммуникационных технологий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</si>
  <si>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</si>
  <si>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</si>
  <si>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</si>
  <si>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Социальное обеспечение и иные выплаты населению</t>
  </si>
  <si>
    <t>Публичные нормативные социальные выплаты гражданам</t>
  </si>
  <si>
    <t>Пенсии, выплачиваемые по пенсионному страхованию населения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</si>
  <si>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</si>
  <si>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</si>
  <si>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</si>
  <si>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</si>
  <si>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Субсидии гражданам на приобретение жилья</t>
  </si>
  <si>
    <t>Приобретение товаров, работ, услуг в пользу граждан в целях их социального обеспечения</t>
  </si>
  <si>
    <t>Страховые взносы на обязательное медицинское страхование неработающего населения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</si>
  <si>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</si>
  <si>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</si>
  <si>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</si>
  <si>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</si>
  <si>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</si>
  <si>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государственными (муниципальными) бюджетными и автономными учреждениями</t>
  </si>
  <si>
    <t>Строительство (реконструкция) объектов недвижимого имущества государственными (муниципальными) бюджетными и автономными учреждениями</t>
  </si>
  <si>
    <t>Бюджетные инвестиции</t>
  </si>
  <si>
    <t>Бюджетные инвестиции на приобретение объектов недвижимого имущества в федеральную собственность в рамках государственного оборонного заказа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</si>
  <si>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</si>
  <si>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в рамках государственного оборонного заказа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</si>
  <si>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</si>
  <si>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 в соответствии с концессионными соглашениями</t>
  </si>
  <si>
    <t>Бюджетные инвестиции иным юридическим лицам</t>
  </si>
  <si>
    <t>Бюджетные инвестиции иным юридическим лицам в объекты капитального строительства</t>
  </si>
  <si>
    <t>Бюджетные инвестиции иным юридическим лицам, за исключением бюджетных инвестиций в объекты капитального строительства</t>
  </si>
  <si>
    <t>Бюджетные инвестиции иным юридическим лицам в объекты капитального строительства дочерних обществ</t>
  </si>
  <si>
    <t>Бюджетные инвестиции иным юридическим лицам в объекты капитального строительства в рамках государственного оборонного заказа</t>
  </si>
  <si>
    <t>Бюджетные инвестиции иным юридическим лицам в объекты капитального строительства дочерних обществ в рамках государственного оборонного заказа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</si>
  <si>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</si>
  <si>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</si>
  <si>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Субсидии на приобретение объектов недвижимого имущества в государственную (муниципальную) собственность автономным учреждениям</t>
  </si>
  <si>
    <t>Субсидии на приобретение объектов недвижимого имущества в государственную (муниципальную) собственность государственным (муниципальным) унитарным предприятиям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</si>
  <si>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</si>
  <si>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</si>
  <si>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</si>
  <si>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Межбюджетные трансферты</t>
  </si>
  <si>
    <t>Дотации</t>
  </si>
  <si>
    <t>Дотации на выравнивание бюджетной обеспеченности</t>
  </si>
  <si>
    <t>Иные дотации</t>
  </si>
  <si>
    <t>Субсидии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</si>
  <si>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</si>
  <si>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Субсидии на софинансирование капитальных вложений в объекты государственной (муниципальной) собственности</t>
  </si>
  <si>
    <t>Консолидированные субсидии</t>
  </si>
  <si>
    <t>Субвенции</t>
  </si>
  <si>
    <t>Иные межбюджетные трансферты</t>
  </si>
  <si>
    <t>Межбюджетные трансферты бюджету Фонда социального страхования Российской Федерации</t>
  </si>
  <si>
    <t>Межбюджетные трансферты бюджету Федерального фонда обязательного медицинского страхования</t>
  </si>
  <si>
    <t>Межбюджетные трансферты бюджету Пенсионного фонда Российской Федерации</t>
  </si>
  <si>
    <t>Межбюджетные трансферты бюджетам территориальных фондов обязательного медицинского страхования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</si>
  <si>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</si>
  <si>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</si>
  <si>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</si>
  <si>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</si>
  <si>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Гранты в форме субсидии бюджетным учреждениям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</si>
  <si>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</si>
  <si>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</si>
  <si>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</si>
  <si>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Гранты в форме 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</si>
  <si>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</si>
  <si>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на возмещение недополученных доходов и (или) возмещение фактически понесенных затрат</t>
  </si>
  <si>
    <t>Субсидии (гранты в форме субсидий), подлежащие казначейскому сопровождению</t>
  </si>
  <si>
    <t>Субсидии (гранты в форме субсидий), не подлежащие казначейскому сопровождению</t>
  </si>
  <si>
    <t>Гранты иным некоммерческим организациям</t>
  </si>
  <si>
    <t>Обслуживание государственного (муниципального) долга</t>
  </si>
  <si>
    <t>Обслуживание государственного долга Российской Федерации</t>
  </si>
  <si>
    <t>Обслуживание государственного долга субъекта Российской Федерации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</si>
  <si>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</si>
  <si>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</si>
  <si>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</si>
  <si>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</si>
  <si>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</si>
  <si>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</si>
  <si>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Гранты юридическим лицам (кроме некоммерческих организаций), индивидуальным предпринимателям</t>
  </si>
  <si>
    <t>Субсидии юридическим лицам на осуществление капитальных вложений в объекты недвижимого имущества</t>
  </si>
  <si>
    <t>Субсидии государственным корпорациям (компаниям), публично-правовым компаниям</t>
  </si>
  <si>
    <t>Субсидии государственным корпорациям (компаниям), публично-правовым компаниям на осуществление капитальных вложений в объекты государственных корпораций (компаний), публично-правовых компаний</t>
  </si>
  <si>
    <t>Субсидии государственным корпорациям (компаниям), публично-правовым компаниям в виде имущественного взноса Российской Федерации на иные цели, не связанные с капитальными вложениями</t>
  </si>
  <si>
    <t>Субсидии государственным корпорациям (компаниям), публично-правовым компаниям на выполнение возложенных на них государственных полномочий</t>
  </si>
  <si>
    <t>Субсидии государственным корпорациям (компаниям), публично-правовым компаниям на иные цели</t>
  </si>
  <si>
    <t>Субсидии государственным корпорациям (компаниям), публично-правовым компаниям на осуществление капитальных вложений в объекты дочерних обществ</t>
  </si>
  <si>
    <t>Субсидии государственным корпорациям (компаниям), публично-правовым компаниям на осуществление капитальных вложений в объекты дочерних обществ в рамках государственного оборонного заказа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</si>
  <si>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</si>
  <si>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</si>
  <si>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 судебных органов иностранных государств, международных судов и арбитражей, мировых соглашений, заключенных в рамках судебных процессов в судебных органах иностранных государств, в международных судах и арбитражах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</si>
  <si>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</si>
  <si>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государственных гарантий Российской Федерации</t>
  </si>
  <si>
    <t>Исполнение государственных гарантий субъекта Российской Федерации</t>
  </si>
  <si>
    <t>Исполнение муниципальных гарантий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</si>
  <si>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</si>
  <si>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</si>
  <si>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</si>
  <si>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Предоставление платежей, взносов, безвозмездных перечислений субъектам международного права</t>
  </si>
  <si>
    <t>Безвозмездные перечисления субъектам международного права</t>
  </si>
  <si>
    <t>Взносы в международные организации</t>
  </si>
  <si>
    <t>Платежи в целях обеспечения реализации соглашений по обязательствам Российской Федерации перед иностранными государствами и международными организациями</t>
  </si>
  <si>
    <t>Резервные средства</t>
  </si>
  <si>
    <t>Специальные расходы</t>
  </si>
  <si>
    <t>Приложение 1</t>
  </si>
  <si>
    <t>Перечень КВР для заполнения формы (выпадающий список)</t>
  </si>
  <si>
    <t>5.</t>
  </si>
  <si>
    <t>5.1.</t>
  </si>
  <si>
    <t>5.2.</t>
  </si>
  <si>
    <t>5.3.</t>
  </si>
  <si>
    <t>Программы аспирантура</t>
  </si>
  <si>
    <t>Программы ординатура</t>
  </si>
  <si>
    <t>6.</t>
  </si>
  <si>
    <t>6.1.</t>
  </si>
  <si>
    <t>6.2.</t>
  </si>
  <si>
    <t>6.3.</t>
  </si>
  <si>
    <t>Всего работников</t>
  </si>
  <si>
    <t>Социальные работники</t>
  </si>
  <si>
    <t>Административно-управленческий персонал</t>
  </si>
  <si>
    <t>Сведения о численности и ЗП работников учреждения</t>
  </si>
  <si>
    <t>А</t>
  </si>
  <si>
    <t>Научные работники</t>
  </si>
  <si>
    <t>Основной персонал</t>
  </si>
  <si>
    <t>из них:</t>
  </si>
  <si>
    <t>В том числе:</t>
  </si>
  <si>
    <t>Средняя численность работников, человек</t>
  </si>
  <si>
    <t>Приводятся сведения по административно-управленескому персоналу учреждения</t>
  </si>
  <si>
    <t>Приводятся сведения по вспомогательному персоналу учреждения</t>
  </si>
  <si>
    <t>Приводятся сведения по основному персоналу</t>
  </si>
  <si>
    <t>*Включая вознаграждение по договорам гражданско-правового характера, заключенным работником списочного состава со своей организацией</t>
  </si>
  <si>
    <t>В том числе по внутреннему совместительству*</t>
  </si>
  <si>
    <t>Факт на 01.10.2019 г.</t>
  </si>
  <si>
    <t>3.7.1.</t>
  </si>
  <si>
    <t>3.7.2.</t>
  </si>
  <si>
    <t>3.7.3.</t>
  </si>
  <si>
    <t>3.7.4.</t>
  </si>
  <si>
    <t>3.7.5.</t>
  </si>
  <si>
    <t>3.7.6.</t>
  </si>
  <si>
    <t>- гранты от РФФИ</t>
  </si>
  <si>
    <t>-гранты от РНФ</t>
  </si>
  <si>
    <t>-гранты в форме субсидии от сектора государственного управления</t>
  </si>
  <si>
    <t>-гранты и пожертвования от юридических лиц (НЕ относящихся к госсектору и сектору госуправления)</t>
  </si>
  <si>
    <t>-гранты и пожертвования от физических лиц</t>
  </si>
  <si>
    <t xml:space="preserve">-иные </t>
  </si>
  <si>
    <t>Наименование иных мероприятий/товаров</t>
  </si>
  <si>
    <t>Общий объем расходов</t>
  </si>
  <si>
    <t>влажная уборка</t>
  </si>
  <si>
    <t>генеральная уборка</t>
  </si>
  <si>
    <t>дезинфекционные мероприятия</t>
  </si>
  <si>
    <t>иные (иные мероприятия конкретизируются в открывающихся для заполнения строках при выборе строки "иные" по графе "Наименование мероприятий по профилактике")</t>
  </si>
  <si>
    <t>приборы обеззараживания воздуха</t>
  </si>
  <si>
    <t>термометры</t>
  </si>
  <si>
    <t>иные (иное оборудование конкретизируется в открывающихся для заполнения строках при выборе строки "иные" по графе "Наименование мероприятий по профилактике")</t>
  </si>
  <si>
    <t>маски</t>
  </si>
  <si>
    <t>перчатки</t>
  </si>
  <si>
    <t>дезинфицирующие салфетки</t>
  </si>
  <si>
    <t>иные (иные средства индивидуальной защиты конкретизируется в открывающихся для заполнения строках при выборе строки "иные" по графе "Наименование мероприятий по профилактике")</t>
  </si>
  <si>
    <t>Х</t>
  </si>
  <si>
    <t>дезинфицирующие гели, спреи и т.д.</t>
  </si>
  <si>
    <t>Количество единиц/мероприятий</t>
  </si>
  <si>
    <t>Таблица 6</t>
  </si>
  <si>
    <t>январь-декабрь 2019 года</t>
  </si>
  <si>
    <t>январь-март 2020 года</t>
  </si>
  <si>
    <t>январь-август  2020 года</t>
  </si>
  <si>
    <t>Прочий основной персонал</t>
  </si>
  <si>
    <t>Прогноз январь-декабрь 2020 года</t>
  </si>
  <si>
    <t>Раскрываются сведения по прочему основному персоналу, не представленному в раскрытых выше категориях</t>
  </si>
  <si>
    <t>Итого</t>
  </si>
  <si>
    <t>Программы ассистентуры-стажировки</t>
  </si>
  <si>
    <t xml:space="preserve">Фонд начисленной заработной платы работников за отчетный период, рублей </t>
  </si>
  <si>
    <t>Фонд начисленной заработной платы внешних совместителей за отчетный период,
рублей</t>
  </si>
  <si>
    <t>Раскрываются сведения при отнесении соответствующей категории к основному персоналу из числа научных работников</t>
  </si>
  <si>
    <t xml:space="preserve">           из них  Научные сотрудники</t>
  </si>
  <si>
    <t>4.1.1.7.</t>
  </si>
  <si>
    <t>4.1.1.8.</t>
  </si>
  <si>
    <t>социальные работники</t>
  </si>
  <si>
    <t>4.1.1.9.</t>
  </si>
  <si>
    <t>работники культуры</t>
  </si>
  <si>
    <t>4.1.1.10.</t>
  </si>
  <si>
    <t>4.1.1.11.</t>
  </si>
  <si>
    <t>По строкам раскрываются сведения при отнесении соответствующей категории к основному персоналу в учреждении, в противном случае данные свернуто представляются по одной из строк: прочий основной персонал, вспомогательный персонал или административно-управленческий персонал</t>
  </si>
  <si>
    <t>В</t>
  </si>
  <si>
    <t>Вспомогательный персонал</t>
  </si>
  <si>
    <t>Факт поступлений на 01.01.2020 г.</t>
  </si>
  <si>
    <t>Общий планируемый объем поступлений по заключенным договорам</t>
  </si>
  <si>
    <t>Наименование единицы измерения</t>
  </si>
  <si>
    <t>Наименование единиц измерения</t>
  </si>
  <si>
    <t>единицы</t>
  </si>
  <si>
    <t>штуки</t>
  </si>
  <si>
    <t>пары</t>
  </si>
  <si>
    <t>литры</t>
  </si>
  <si>
    <t>Проведение в помещениях Организации уборки в соответствии с Рекомендациями Роспотребнадзора</t>
  </si>
  <si>
    <t>Проведение очистки систем вентиляции, кондиционеров в соответствии с Рекомендациями Роспотребнадзора</t>
  </si>
  <si>
    <t>Закупка оборудования обеззараживания воздуха, термометрии в соответствии с Рекомендациями Роспотребнадзора</t>
  </si>
  <si>
    <t>Закупка средств индивидуальной защиты (маски, перчатки, дезинфицирующие салфетки) в соответствии с Рекомендациями Роспотребнадзора</t>
  </si>
  <si>
    <t>Иные мероприятия по соблюдению Рекомендаций Роспотребнадзора</t>
  </si>
  <si>
    <t>иные (иные мероприятия по соблюдению Рекомендаций Роспотребнадзора конкретизируются в открывающихся для заполнения строках при выборе строки "иные" по графе "Наименование мероприятий по профилактике")</t>
  </si>
  <si>
    <t>метров</t>
  </si>
  <si>
    <t>Работники культуры</t>
  </si>
  <si>
    <t>Справочно</t>
  </si>
  <si>
    <t>Прогноз</t>
  </si>
  <si>
    <t>Б</t>
  </si>
  <si>
    <t>Налог на добавленную стоимость в очередном финансовом году - 2021 году (в соответствии с расчетным объемом выплат, уменьшающих доход на 2021 г.)</t>
  </si>
  <si>
    <r>
      <rPr>
        <sz val="11"/>
        <color theme="1"/>
        <rFont val="Times New Roman"/>
        <family val="1"/>
        <charset val="204"/>
      </rPr>
      <t xml:space="preserve">Категория работников </t>
    </r>
  </si>
  <si>
    <r>
      <rPr>
        <sz val="11"/>
        <color theme="1"/>
        <rFont val="Times New Roman"/>
        <family val="1"/>
        <charset val="204"/>
      </rPr>
      <t>Cписочного состава
(без внешних совместителей)</t>
    </r>
  </si>
  <si>
    <r>
      <rPr>
        <sz val="11"/>
        <color theme="1"/>
        <rFont val="Times New Roman"/>
        <family val="1"/>
        <charset val="204"/>
      </rPr>
      <t xml:space="preserve">Внешних совместителей </t>
    </r>
  </si>
  <si>
    <r>
      <rPr>
        <sz val="11"/>
        <color theme="1"/>
        <rFont val="Times New Roman"/>
        <family val="1"/>
        <charset val="204"/>
      </rPr>
      <t>Списочного состава (без внешних совместителей)</t>
    </r>
  </si>
  <si>
    <r>
      <rPr>
        <sz val="11"/>
        <color theme="1"/>
        <rFont val="Times New Roman"/>
        <family val="1"/>
        <charset val="204"/>
      </rPr>
      <t>Всего</t>
    </r>
  </si>
  <si>
    <r>
      <t xml:space="preserve">Прогноз на 01.01.2021г. </t>
    </r>
    <r>
      <rPr>
        <b/>
        <i/>
        <sz val="11"/>
        <color theme="1"/>
        <rFont val="Times New Roman"/>
        <family val="1"/>
        <charset val="204"/>
      </rPr>
      <t>(Справочно: указывается реальное планирование на текущий момент, даже если изменения еще не утверждены в рамках ПФХД)</t>
    </r>
  </si>
  <si>
    <r>
      <t xml:space="preserve">Кредиторская задолженность 
</t>
    </r>
    <r>
      <rPr>
        <b/>
        <u/>
        <sz val="12"/>
        <color theme="1"/>
        <rFont val="Times New Roman"/>
        <family val="1"/>
        <charset val="204"/>
      </rPr>
      <t xml:space="preserve">на отчетную дату,  </t>
    </r>
    <r>
      <rPr>
        <sz val="12"/>
        <color theme="1"/>
        <rFont val="Times New Roman"/>
        <family val="1"/>
        <charset val="204"/>
      </rPr>
      <t>всего</t>
    </r>
  </si>
  <si>
    <r>
      <t xml:space="preserve">Просроченная кредиторская задолженность 
</t>
    </r>
    <r>
      <rPr>
        <b/>
        <u/>
        <sz val="12"/>
        <color theme="1"/>
        <rFont val="Times New Roman"/>
        <family val="1"/>
        <charset val="204"/>
      </rPr>
      <t>на отчетную дату</t>
    </r>
  </si>
  <si>
    <t>Прогноз поступлений на 01.01.2021 г.</t>
  </si>
  <si>
    <t>Расчетный объем</t>
  </si>
  <si>
    <t>прогноз на 01.10.2020г.</t>
  </si>
  <si>
    <t xml:space="preserve">Объем доходов от приносящей доход деятельности, планируемых к получению в очередном финансовом году - 2021 году (статья 130 -  Доходы от оказания услуг, работ, компенсации затрат учреждений, аналитической группы подвида доходов бюджетов на 2021 год )  
</t>
  </si>
  <si>
    <t>Строка суммовая. Для периодов январь-декабрь 2019 года и январь-март 2020 года необходимо обеспечить соответствие данным форм статистической отчетности по головному учреждению/филиалу за соответствующий период. Прочие периоды, в том числе прогноз январь-декабрь 2020 года , заполняются в соответствии с подходами к формированию форм статистической отчетности (приказ Росстата от 15.07.2019 №404)</t>
  </si>
  <si>
    <t>Прием на обучение, человек</t>
  </si>
  <si>
    <t>Педагогические работники образовательных организаций, реализующие программы дошкольного образования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</si>
  <si>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</si>
  <si>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Педагогические работники образовательных организаций, реализующие программы дополнительного образования детей</t>
  </si>
  <si>
    <t>Педагогические работники образовательных организаций среднего профессионального образования, реализующие образовательные программы подготовки специалистов среднего звена</t>
  </si>
  <si>
    <t>Педагогические работники образовательных организаций среднего профессионального образования, реализующие образовательные программы подготовки квалифицированных рабочих и служащих</t>
  </si>
  <si>
    <t>Педагогические работники образовательных организаций, реализующие программы дополнительного профессионального образования, осуществляющие подготовку (повышение квалификации) специалистов, имеющих среднее профессиональное образование</t>
  </si>
  <si>
    <t>Профессорско-преподавательский состав образовательных организаций, 
реализующий программы высшего образования</t>
  </si>
  <si>
    <t>Профессорско-преподавательский состав образовательных организаций, 
реализующий программы дополнительного
профессионального образования, 
осуществляющий подготовку (повышение квалификации) специалистов, имеющих высшее образование</t>
  </si>
  <si>
    <t>Врачи (кроме зубных), включая врачей - руководителей структурных подразделений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</si>
  <si>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</si>
  <si>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</si>
  <si>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количество кв. м. в день*количество дней уборки</t>
  </si>
  <si>
    <t>количество работников</t>
  </si>
  <si>
    <t>Начисленный объем расходов по состоянию на 01 сентября 2020 г.</t>
  </si>
  <si>
    <t>по состоянию на 01 сентября 2020 г.</t>
  </si>
  <si>
    <t xml:space="preserve">Планируемый объем кассовых расходов </t>
  </si>
  <si>
    <t>Планируемый к начислению объем расходов на период сентябрь-декабрь 2020 г.</t>
  </si>
  <si>
    <t>на период сентябрь - декабрь  2020 г.</t>
  </si>
  <si>
    <t>Планируемый объем кассовых расходов</t>
  </si>
  <si>
    <t>по итогам 2020 года</t>
  </si>
  <si>
    <t>Таблица 1</t>
  </si>
  <si>
    <t>Общий планируемый объем поступлений по фактически заключенным договорам</t>
  </si>
  <si>
    <t xml:space="preserve">Объем поступлений, рублей </t>
  </si>
  <si>
    <t>Объем поступлений, рублей</t>
  </si>
  <si>
    <r>
      <t xml:space="preserve">По договорам об оказании платных образовательных услуг </t>
    </r>
    <r>
      <rPr>
        <b/>
        <u/>
        <sz val="11"/>
        <color theme="1"/>
        <rFont val="Times New Roman"/>
        <family val="1"/>
        <charset val="204"/>
      </rPr>
      <t>со студентами фактически поступившими в 2019 году (гр.2)</t>
    </r>
    <r>
      <rPr>
        <sz val="11"/>
        <color theme="1"/>
        <rFont val="Times New Roman"/>
        <family val="1"/>
        <charset val="204"/>
      </rPr>
      <t xml:space="preserve"> на первый курс за 2019/2020 учебный год</t>
    </r>
  </si>
  <si>
    <r>
      <t xml:space="preserve">По договорам об оказании платных образовательных услуг в 2019 году </t>
    </r>
    <r>
      <rPr>
        <b/>
        <u/>
        <sz val="11"/>
        <color theme="1"/>
        <rFont val="Times New Roman"/>
        <family val="1"/>
        <charset val="204"/>
      </rPr>
      <t>со студентами второго и последующих курсов обучения</t>
    </r>
    <r>
      <rPr>
        <sz val="11"/>
        <color theme="1"/>
        <rFont val="Times New Roman"/>
        <family val="1"/>
        <charset val="204"/>
      </rPr>
      <t xml:space="preserve"> за 2019/2020 учебный год</t>
    </r>
  </si>
  <si>
    <r>
      <t xml:space="preserve">По договорам об оказании платных образовательных услуг </t>
    </r>
    <r>
      <rPr>
        <b/>
        <u/>
        <sz val="11"/>
        <color theme="1"/>
        <rFont val="Times New Roman"/>
        <family val="1"/>
        <charset val="204"/>
      </rPr>
      <t>со студентами фактически поступившими в 2020 году</t>
    </r>
    <r>
      <rPr>
        <u/>
        <sz val="11"/>
        <color theme="1"/>
        <rFont val="Times New Roman"/>
        <family val="1"/>
        <charset val="204"/>
      </rPr>
      <t xml:space="preserve"> (гр.10)</t>
    </r>
    <r>
      <rPr>
        <sz val="11"/>
        <color theme="1"/>
        <rFont val="Times New Roman"/>
        <family val="1"/>
        <charset val="204"/>
      </rPr>
      <t xml:space="preserve"> на </t>
    </r>
    <r>
      <rPr>
        <sz val="11"/>
        <rFont val="Times New Roman"/>
        <family val="1"/>
        <charset val="204"/>
      </rPr>
      <t>первый курс за 2020/2021</t>
    </r>
    <r>
      <rPr>
        <sz val="11"/>
        <color theme="1"/>
        <rFont val="Times New Roman"/>
        <family val="1"/>
        <charset val="204"/>
      </rPr>
      <t xml:space="preserve"> учебный год</t>
    </r>
  </si>
  <si>
    <t>Объем поступлений по договорам об оказании платных образовательных услуг в 2020 году со студентами вторых и последующих курсов за 2020/2021 учебный год</t>
  </si>
  <si>
    <t>Недополученный доход по договорам об оказании платных образовательных услуг от студентов первого курса, в связи с ограничениями на повышение стоимости обучения на 2020/2021 учебный год и сокращением цифр приема</t>
  </si>
  <si>
    <r>
      <t xml:space="preserve">По договорам об оказании платных образовательных услуг </t>
    </r>
    <r>
      <rPr>
        <b/>
        <u/>
        <sz val="11"/>
        <color theme="1"/>
        <rFont val="Times New Roman"/>
        <family val="1"/>
        <charset val="204"/>
      </rPr>
      <t xml:space="preserve">в соответствии с плановым приемом на обучение (гр.9) </t>
    </r>
  </si>
  <si>
    <t>Первоначальный план</t>
  </si>
  <si>
    <t>Недополученный доход по договорам об оказании платных образовательных услуг от студентов второго и последующих курсов, в связи с введением ограничений на повышение стоимости обучения на 2020/2021 учебный год</t>
  </si>
  <si>
    <t>2020 год
Справочно: Заполняется нарастающим итогом по кассовому методу.</t>
  </si>
  <si>
    <t>2019 г. Факт
Справочно: Заполняется нарастающим итогом по кассовому методу.</t>
  </si>
  <si>
    <t>Факт поступления на 01.09.2019 г.</t>
  </si>
  <si>
    <t>Факт поступления на 01.09.2020 г.</t>
  </si>
  <si>
    <t xml:space="preserve">из них в рамках гос. поддержки в связи с ограничительными мерами, направленными на предотвращение распространения новой коронавирусной инфекции и обеспечение санитарно-эпидемиологического благополучия населения </t>
  </si>
  <si>
    <t>Общий планируемый объем поступлений в соответствии со стоимостью услуг, номинально планируемой в условиях отсутствия ограничений на повышение стоимости обучения и плановым приемом</t>
  </si>
  <si>
    <t>килограмм</t>
  </si>
  <si>
    <t>Общий объем расходов на мероприятия по соблюдению рекомендаций по профилактике новой коронавирусной инфекции (COVID-19), рублей</t>
  </si>
  <si>
    <r>
      <t xml:space="preserve">Оценка финансовой устойчивости учреждений в текущей ситуации (заполняются поля выделенные голубым цветом) </t>
    </r>
    <r>
      <rPr>
        <b/>
        <sz val="20"/>
        <color rgb="FFFF0000"/>
        <rFont val="Times New Roman"/>
        <family val="1"/>
        <charset val="204"/>
      </rPr>
      <t>Заполняется по источникам финансирования: КФО 2, 4, 5,7</t>
    </r>
  </si>
  <si>
    <t>Сведения о реализации мероприятий в соответствии с Методическими рекомендациями по профилактике новой коронавирусной инфекции (COVID-19), утв. Федеральной службой по надзору в сфере защиты прав потребителей и благополучия человека (далее - Роспотребнадзор)</t>
  </si>
  <si>
    <t>Кассовый объем расходов</t>
  </si>
  <si>
    <t>Сведения о количестве мест для приема на обучение по договорам об оказании платных образовательных услуг по образовательным программам высшего образования – программам бакалавриата, специалитета, магистратуры, аспирантуры, ординатуры, по программам ассистентуры-стажировки и объемах поступлений по договорам об оказании платных образовательных услуг</t>
  </si>
  <si>
    <t xml:space="preserve"> из них: научных сотрудников</t>
  </si>
  <si>
    <t>Субсидии на выполнение государственного задания, субсидии на выполнение государственного задания за счет средств бюджета ФФОМС</t>
  </si>
  <si>
    <t>Таблица 5</t>
  </si>
  <si>
    <t>Сведения о субсидии на финансовое обеспечении стипендиальных выплат, количестве и структуре получателей стипендий 
(без учета субсидии на стипендиальное обеспечение стипендий Президента РФ и Правительства РФ)</t>
  </si>
  <si>
    <t>Наименование показателей</t>
  </si>
  <si>
    <t>субсидия на стипендию в соответствии с соглашением, рублей</t>
  </si>
  <si>
    <t>фактический объем выплат на 01.01.2020 (заполняется нарастающим итогом кассовым методом), рублей.</t>
  </si>
  <si>
    <t>субсидия на стипендию в соответствии с соглашением, рублей.</t>
  </si>
  <si>
    <t>фактический объем выплат на 01.04.2020 (заполняется нарастающим итогом кассовым методом), рублей.</t>
  </si>
  <si>
    <t>ВСЕГО, в том числе:</t>
  </si>
  <si>
    <t>1.1</t>
  </si>
  <si>
    <t>государственная социальная стипендия</t>
  </si>
  <si>
    <t>1.1.1</t>
  </si>
  <si>
    <t>студенты ВО</t>
  </si>
  <si>
    <t>1.1.2</t>
  </si>
  <si>
    <t>студенты СПО</t>
  </si>
  <si>
    <t>1.2</t>
  </si>
  <si>
    <t>материальная поддержка</t>
  </si>
  <si>
    <t>1.2.1</t>
  </si>
  <si>
    <t>1.2.2</t>
  </si>
  <si>
    <t>1.2.3</t>
  </si>
  <si>
    <t>аспиранты, ординаторы, ассистенты-стажеры</t>
  </si>
  <si>
    <t>1.3</t>
  </si>
  <si>
    <t>иные виды стипендий</t>
  </si>
  <si>
    <t>фактический объем выплат на 01.07.2020 (заполняется нарастающим итогом кассовым методом), рублей.</t>
  </si>
  <si>
    <t>прогнозный объем выплат на 01.01.2021 г. (заполняется нарастающим итогом кассовым методом), рублей.</t>
  </si>
  <si>
    <t>прогнозный объем выплат на 01.10.2020 г. (заполняется нарастающим итогом кассовым методом), рублей.</t>
  </si>
  <si>
    <t>фактический объем выплат на 01.07.2019 (заполняется нарастающим итогом кассовым методом), рублей.</t>
  </si>
  <si>
    <t>фактический объем выплат на 01.10.2019 г. (заполняется нарастающим итогом кассовым методом), рублей.</t>
  </si>
  <si>
    <t>прогнозная численность обучающихся, получающих и подавших документы, имеющих право на получение соответствующих выплат в сентябре 2020 г., чел.</t>
  </si>
  <si>
    <t>прогнозная средняя численность обучающихся, получающих соответствующие выплаты в январе-сентябре 2020 г., чел.</t>
  </si>
  <si>
    <t>прогнозная средняя численность обучающихся, получающих соответствующие выплаты в январе-декабре 2020 г., чел.</t>
  </si>
  <si>
    <t>численность обучающихся, получивших соответствующие выплаты в июне 2019 г., чел.</t>
  </si>
  <si>
    <t>средняя численность обучающихся, получивших соответствующие выплаты в январе-июне 2019 г., чел.</t>
  </si>
  <si>
    <t>численность обучающихся, получивших соответствующие выплаты в сентябре 2019 г., чел.</t>
  </si>
  <si>
    <t>средняя численность обучающихся, получивших соответствующие выплаты в январе-сентябре 2019 г., чел.</t>
  </si>
  <si>
    <t>среднегодовая численность обучающихся, получивших соответствующие выплаты в январе-декабре 2019 г., чел.</t>
  </si>
  <si>
    <t>численность обучающихся, получивших соответствующие выплаты в марте 2020 г., чел.</t>
  </si>
  <si>
    <t>средняя численность обучающихся, получивших соответствующие выплаты в январе-марте 2020 г., чел.</t>
  </si>
  <si>
    <t>численность обучающихся, получивших соответствующие выплаты в июне 2020 г., чел.</t>
  </si>
  <si>
    <t>средняя численность обучающихся, получивших соответствующие выплаты в январе-июне 2020 г.,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</si>
</sst>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₽_-;\-* #,##0\ _₽_-;_-* &quot;-&quot;\ _₽_-;_-@_-"/>
    <numFmt numFmtId="165" formatCode="_-* #,##0.00\ _₽_-;\-* #,##0.00\ _₽_-;_-* &quot;-&quot;??\ _₽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</cellStyleXfs>
  <cellXfs count="307">
    <xf numFmtId="0" fontId="0" fillId="0" borderId="0" xfId="0"/>
    <xf numFmtId="0" fontId="3" fillId="0" borderId="0" xfId="3" applyFont="1"/>
    <xf numFmtId="0" fontId="6" fillId="0" borderId="0" xfId="5" applyFont="1"/>
    <xf numFmtId="0" fontId="6" fillId="0" borderId="0" xfId="5" applyFont="1" applyAlignment="1">
      <alignment wrapText="1"/>
    </xf>
    <xf numFmtId="0" fontId="7" fillId="0" borderId="0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wrapText="1"/>
    </xf>
    <xf numFmtId="0" fontId="6" fillId="3" borderId="1" xfId="5" applyFont="1" applyFill="1" applyBorder="1" applyAlignment="1">
      <alignment horizontal="left" vertical="center"/>
    </xf>
    <xf numFmtId="0" fontId="8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3" borderId="1" xfId="5" quotePrefix="1" applyFont="1" applyFill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/>
    </xf>
    <xf numFmtId="0" fontId="9" fillId="0" borderId="1" xfId="5" applyFont="1" applyBorder="1" applyAlignment="1">
      <alignment horizontal="left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wrapText="1"/>
    </xf>
    <xf numFmtId="0" fontId="6" fillId="0" borderId="1" xfId="5" applyFont="1" applyBorder="1" applyAlignment="1">
      <alignment horizontal="left" vertical="center" wrapText="1"/>
    </xf>
    <xf numFmtId="0" fontId="6" fillId="0" borderId="1" xfId="5" quotePrefix="1" applyFont="1" applyBorder="1" applyAlignment="1">
      <alignment horizontal="left" vertical="center" wrapText="1"/>
    </xf>
    <xf numFmtId="0" fontId="10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3" fillId="3" borderId="1" xfId="3" applyFont="1" applyFill="1" applyBorder="1"/>
    <xf numFmtId="0" fontId="10" fillId="0" borderId="1" xfId="3" applyFont="1" applyBorder="1" applyAlignment="1">
      <alignment horizontal="right"/>
    </xf>
    <xf numFmtId="0" fontId="3" fillId="0" borderId="1" xfId="3" applyFont="1" applyBorder="1"/>
    <xf numFmtId="0" fontId="12" fillId="3" borderId="1" xfId="3" applyFont="1" applyFill="1" applyBorder="1"/>
    <xf numFmtId="0" fontId="13" fillId="0" borderId="1" xfId="3" applyFont="1" applyBorder="1" applyAlignment="1">
      <alignment horizontal="right"/>
    </xf>
    <xf numFmtId="0" fontId="12" fillId="0" borderId="1" xfId="3" applyFont="1" applyBorder="1"/>
    <xf numFmtId="0" fontId="3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center"/>
    </xf>
    <xf numFmtId="0" fontId="3" fillId="6" borderId="1" xfId="3" applyFont="1" applyFill="1" applyBorder="1" applyAlignment="1">
      <alignment horizontal="center" vertical="center"/>
    </xf>
    <xf numFmtId="0" fontId="3" fillId="0" borderId="0" xfId="3" applyFont="1" applyFill="1"/>
    <xf numFmtId="0" fontId="3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3" fillId="5" borderId="1" xfId="2" applyNumberFormat="1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indent="1"/>
    </xf>
    <xf numFmtId="0" fontId="5" fillId="0" borderId="1" xfId="0" applyNumberFormat="1" applyFont="1" applyFill="1" applyBorder="1" applyAlignment="1">
      <alignment wrapText="1"/>
    </xf>
    <xf numFmtId="0" fontId="3" fillId="4" borderId="0" xfId="0" applyFont="1" applyFill="1"/>
    <xf numFmtId="0" fontId="11" fillId="4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indent="3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top" wrapText="1"/>
    </xf>
    <xf numFmtId="14" fontId="11" fillId="3" borderId="1" xfId="0" quotePrefix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wrapText="1" indent="1"/>
    </xf>
    <xf numFmtId="14" fontId="11" fillId="0" borderId="1" xfId="0" quotePrefix="1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wrapText="1"/>
    </xf>
    <xf numFmtId="0" fontId="11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 indent="1"/>
    </xf>
    <xf numFmtId="0" fontId="5" fillId="0" borderId="5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165" fontId="11" fillId="0" borderId="1" xfId="0" applyNumberFormat="1" applyFont="1" applyFill="1" applyBorder="1" applyAlignment="1">
      <alignment horizontal="left"/>
    </xf>
    <xf numFmtId="0" fontId="11" fillId="3" borderId="1" xfId="2" applyNumberFormat="1" applyFont="1" applyFill="1" applyBorder="1" applyAlignment="1">
      <alignment horizontal="left" vertical="center"/>
    </xf>
    <xf numFmtId="49" fontId="5" fillId="0" borderId="5" xfId="0" quotePrefix="1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wrapText="1" indent="1"/>
    </xf>
    <xf numFmtId="0" fontId="3" fillId="5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 indent="2"/>
    </xf>
    <xf numFmtId="14" fontId="11" fillId="0" borderId="1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wrapText="1"/>
    </xf>
    <xf numFmtId="0" fontId="11" fillId="5" borderId="1" xfId="2" applyNumberFormat="1" applyFont="1" applyFill="1" applyBorder="1" applyAlignment="1">
      <alignment horizontal="center" wrapText="1"/>
    </xf>
    <xf numFmtId="0" fontId="3" fillId="5" borderId="1" xfId="2" applyNumberFormat="1" applyFont="1" applyFill="1" applyBorder="1" applyAlignment="1">
      <alignment horizontal="center"/>
    </xf>
    <xf numFmtId="14" fontId="11" fillId="4" borderId="1" xfId="0" quotePrefix="1" applyNumberFormat="1" applyFont="1" applyFill="1" applyBorder="1" applyAlignment="1">
      <alignment horizontal="left" vertical="center"/>
    </xf>
    <xf numFmtId="0" fontId="11" fillId="5" borderId="1" xfId="2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/>
    </xf>
    <xf numFmtId="0" fontId="3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6" fontId="3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3" fillId="4" borderId="0" xfId="0" applyFont="1" applyFill="1" applyBorder="1"/>
    <xf numFmtId="0" fontId="3" fillId="0" borderId="0" xfId="0" quotePrefix="1" applyFont="1"/>
    <xf numFmtId="0" fontId="6" fillId="0" borderId="0" xfId="5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3" applyFont="1" applyAlignment="1">
      <alignment horizontal="right"/>
    </xf>
    <xf numFmtId="0" fontId="5" fillId="0" borderId="1" xfId="3" applyFont="1" applyFill="1" applyBorder="1" applyAlignment="1">
      <alignment wrapText="1"/>
    </xf>
    <xf numFmtId="0" fontId="3" fillId="0" borderId="0" xfId="3" applyFont="1" applyAlignment="1">
      <alignment wrapText="1"/>
    </xf>
    <xf numFmtId="0" fontId="10" fillId="0" borderId="0" xfId="3" applyFont="1" applyAlignment="1">
      <alignment wrapText="1"/>
    </xf>
    <xf numFmtId="0" fontId="3" fillId="0" borderId="0" xfId="3" applyFont="1" applyAlignment="1">
      <alignment horizontal="right" wrapText="1"/>
    </xf>
    <xf numFmtId="0" fontId="3" fillId="0" borderId="1" xfId="3" applyFont="1" applyBorder="1" applyAlignment="1">
      <alignment horizontal="justify" vertical="center" wrapText="1"/>
    </xf>
    <xf numFmtId="0" fontId="3" fillId="0" borderId="0" xfId="3" applyFont="1" applyAlignment="1">
      <alignment horizontal="center" vertical="center"/>
    </xf>
    <xf numFmtId="0" fontId="3" fillId="0" borderId="0" xfId="0" applyFont="1" applyAlignment="1">
      <alignment wrapText="1"/>
    </xf>
    <xf numFmtId="0" fontId="15" fillId="3" borderId="1" xfId="5" quotePrefix="1" applyFont="1" applyFill="1" applyBorder="1" applyAlignment="1">
      <alignment horizontal="left" vertical="center" wrapText="1"/>
    </xf>
    <xf numFmtId="0" fontId="6" fillId="0" borderId="0" xfId="5" applyFont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left" vertical="center"/>
    </xf>
    <xf numFmtId="0" fontId="25" fillId="0" borderId="1" xfId="5" applyFont="1" applyBorder="1" applyAlignment="1">
      <alignment horizontal="left" vertical="center" wrapText="1"/>
    </xf>
    <xf numFmtId="0" fontId="25" fillId="3" borderId="1" xfId="5" applyFont="1" applyFill="1" applyBorder="1" applyAlignment="1">
      <alignment horizontal="left" vertical="center"/>
    </xf>
    <xf numFmtId="0" fontId="25" fillId="3" borderId="1" xfId="5" applyFont="1" applyFill="1" applyBorder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6" fillId="7" borderId="1" xfId="5" applyFont="1" applyFill="1" applyBorder="1" applyAlignment="1">
      <alignment horizontal="center" vertical="center" wrapText="1"/>
    </xf>
    <xf numFmtId="0" fontId="6" fillId="7" borderId="1" xfId="5" applyFont="1" applyFill="1" applyBorder="1" applyAlignment="1">
      <alignment vertical="center" wrapText="1"/>
    </xf>
    <xf numFmtId="0" fontId="3" fillId="7" borderId="1" xfId="3" applyFont="1" applyFill="1" applyBorder="1" applyAlignment="1">
      <alignment horizontal="center"/>
    </xf>
    <xf numFmtId="0" fontId="3" fillId="7" borderId="1" xfId="3" applyFont="1" applyFill="1" applyBorder="1"/>
    <xf numFmtId="0" fontId="15" fillId="7" borderId="1" xfId="3" applyFont="1" applyFill="1" applyBorder="1" applyAlignment="1">
      <alignment horizontal="center"/>
    </xf>
    <xf numFmtId="0" fontId="3" fillId="7" borderId="1" xfId="3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3" fillId="7" borderId="1" xfId="2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3" fillId="3" borderId="1" xfId="3" applyFont="1" applyFill="1" applyBorder="1" applyAlignment="1">
      <alignment horizontal="left" vertical="center" wrapText="1"/>
    </xf>
    <xf numFmtId="0" fontId="12" fillId="3" borderId="1" xfId="3" applyFont="1" applyFill="1" applyBorder="1" applyAlignment="1">
      <alignment horizontal="left" vertical="center" wrapText="1"/>
    </xf>
    <xf numFmtId="0" fontId="3" fillId="7" borderId="1" xfId="3" applyFont="1" applyFill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 indent="5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3" fillId="3" borderId="10" xfId="0" applyNumberFormat="1" applyFont="1" applyFill="1" applyBorder="1" applyAlignment="1">
      <alignment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7" borderId="18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vertical="center" wrapText="1"/>
    </xf>
    <xf numFmtId="164" fontId="3" fillId="7" borderId="26" xfId="0" applyNumberFormat="1" applyFont="1" applyFill="1" applyBorder="1" applyAlignment="1">
      <alignment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26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14" xfId="0" applyNumberFormat="1" applyFont="1" applyFill="1" applyBorder="1" applyAlignment="1">
      <alignment vertical="center" wrapText="1"/>
    </xf>
    <xf numFmtId="164" fontId="3" fillId="3" borderId="16" xfId="0" applyNumberFormat="1" applyFont="1" applyFill="1" applyBorder="1" applyAlignment="1">
      <alignment vertical="center" wrapText="1"/>
    </xf>
    <xf numFmtId="164" fontId="3" fillId="3" borderId="17" xfId="0" applyNumberFormat="1" applyFont="1" applyFill="1" applyBorder="1" applyAlignment="1">
      <alignment vertical="center" wrapText="1"/>
    </xf>
    <xf numFmtId="164" fontId="3" fillId="3" borderId="33" xfId="0" applyNumberFormat="1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3" fillId="3" borderId="34" xfId="0" applyNumberFormat="1" applyFont="1" applyFill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164" fontId="3" fillId="3" borderId="35" xfId="0" applyNumberFormat="1" applyFont="1" applyFill="1" applyBorder="1" applyAlignment="1">
      <alignment vertical="center" wrapText="1"/>
    </xf>
    <xf numFmtId="164" fontId="3" fillId="3" borderId="36" xfId="0" applyNumberFormat="1" applyFont="1" applyFill="1" applyBorder="1" applyAlignment="1">
      <alignment vertical="center" wrapText="1"/>
    </xf>
    <xf numFmtId="0" fontId="28" fillId="0" borderId="37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5" fillId="0" borderId="5" xfId="0" quotePrefix="1" applyNumberFormat="1" applyFont="1" applyFill="1" applyBorder="1" applyAlignment="1">
      <alignment horizontal="left" vertical="center" wrapText="1"/>
    </xf>
    <xf numFmtId="49" fontId="5" fillId="0" borderId="6" xfId="0" quotePrefix="1" applyNumberFormat="1" applyFont="1" applyFill="1" applyBorder="1" applyAlignment="1">
      <alignment horizontal="left" vertical="center" wrapText="1"/>
    </xf>
    <xf numFmtId="49" fontId="5" fillId="0" borderId="7" xfId="0" quotePrefix="1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14" fillId="0" borderId="9" xfId="3" applyFont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 wrapText="1"/>
    </xf>
    <xf numFmtId="0" fontId="6" fillId="0" borderId="0" xfId="5" applyFont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3" xfId="3"/>
    <cellStyle name="Обычный 4" xfId="5"/>
    <cellStyle name="Финансовый" xfId="2" builtinId="3"/>
    <cellStyle name="Финансовый 2" xfId="4"/>
  </cellStyles>
  <dxfs count="0"/>
  <tableStyles count="0" defaultTableStyle="TableStyleMedium2" defaultPivotStyle="PivotStyleLight16"/>
  <colors>
    <mruColors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4" tint="0.79998168889431442"/>
  </sheetPr>
  <dimension ref="A1:BG92"/>
  <sheetViews>
    <sheetView showGridLines="0" zoomScale="55" zoomScaleNormal="55" zoomScaleSheetLayoutView="50" workbookViewId="0">
      <pane xSplit="2" ySplit="12" topLeftCell="C13" activePane="bottomRight" state="frozen"/>
      <selection activeCell="P8" sqref="P8"/>
      <selection pane="topRight" activeCell="P8" sqref="P8"/>
      <selection pane="bottomLeft" activeCell="P8" sqref="P8"/>
      <selection pane="bottomRight" activeCell="H38" sqref="H38"/>
    </sheetView>
  </sheetViews>
  <sheetFormatPr defaultColWidth="9.140625" defaultRowHeight="15" outlineLevelRow="1" x14ac:dyDescent="0.25"/>
  <cols>
    <col min="1" max="1" width="9.7109375" style="40" customWidth="1"/>
    <col min="2" max="2" width="61.28515625" style="40" customWidth="1"/>
    <col min="3" max="3" width="19.28515625" style="40" customWidth="1"/>
    <col min="4" max="5" width="20.85546875" style="40" customWidth="1"/>
    <col min="6" max="7" width="17.140625" style="40" customWidth="1"/>
    <col min="8" max="34" width="19.28515625" style="40" customWidth="1"/>
    <col min="35" max="36" width="19.28515625" style="41" customWidth="1"/>
    <col min="37" max="39" width="19.28515625" style="40" customWidth="1"/>
    <col min="40" max="41" width="19.28515625" style="41" customWidth="1"/>
    <col min="42" max="58" width="19.28515625" style="40" customWidth="1"/>
    <col min="59" max="59" width="87.7109375" style="41" customWidth="1"/>
    <col min="60" max="60" width="71.85546875" style="40" customWidth="1"/>
    <col min="61" max="16384" width="9.140625" style="40"/>
  </cols>
  <sheetData>
    <row r="1" spans="1:59" x14ac:dyDescent="0.25">
      <c r="A1" s="1" t="s">
        <v>452</v>
      </c>
    </row>
    <row r="2" spans="1:59" ht="61.5" customHeight="1" x14ac:dyDescent="0.25">
      <c r="A2" s="231" t="s">
        <v>472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</row>
    <row r="3" spans="1:59" ht="18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147"/>
    </row>
    <row r="4" spans="1:59" ht="44.25" customHeight="1" x14ac:dyDescent="0.25">
      <c r="A4" s="231" t="s">
        <v>122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</row>
    <row r="5" spans="1:59" ht="18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147"/>
    </row>
    <row r="6" spans="1:59" ht="16.5" x14ac:dyDescent="0.2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43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</row>
    <row r="7" spans="1:59" ht="16.5" customHeight="1" x14ac:dyDescent="0.25">
      <c r="A7" s="215" t="s">
        <v>4</v>
      </c>
      <c r="B7" s="215" t="s">
        <v>0</v>
      </c>
      <c r="C7" s="218" t="s">
        <v>465</v>
      </c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20"/>
      <c r="AB7" s="218" t="s">
        <v>464</v>
      </c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20"/>
      <c r="BF7" s="205" t="s">
        <v>60</v>
      </c>
      <c r="BG7" s="230" t="s">
        <v>43</v>
      </c>
    </row>
    <row r="8" spans="1:59" ht="17.25" customHeight="1" x14ac:dyDescent="0.25">
      <c r="A8" s="216"/>
      <c r="B8" s="216"/>
      <c r="C8" s="221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3"/>
      <c r="AB8" s="221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3"/>
      <c r="BF8" s="233"/>
      <c r="BG8" s="230"/>
    </row>
    <row r="9" spans="1:59" ht="33" customHeight="1" x14ac:dyDescent="0.25">
      <c r="A9" s="216"/>
      <c r="B9" s="216"/>
      <c r="C9" s="202" t="s">
        <v>107</v>
      </c>
      <c r="D9" s="204"/>
      <c r="E9" s="204"/>
      <c r="F9" s="204"/>
      <c r="G9" s="203"/>
      <c r="H9" s="202" t="s">
        <v>108</v>
      </c>
      <c r="I9" s="204"/>
      <c r="J9" s="204"/>
      <c r="K9" s="204"/>
      <c r="L9" s="203"/>
      <c r="M9" s="202" t="s">
        <v>170</v>
      </c>
      <c r="N9" s="204"/>
      <c r="O9" s="204"/>
      <c r="P9" s="204"/>
      <c r="Q9" s="203"/>
      <c r="R9" s="202" t="s">
        <v>346</v>
      </c>
      <c r="S9" s="204"/>
      <c r="T9" s="204"/>
      <c r="U9" s="204"/>
      <c r="V9" s="203"/>
      <c r="W9" s="202" t="s">
        <v>109</v>
      </c>
      <c r="X9" s="204"/>
      <c r="Y9" s="204"/>
      <c r="Z9" s="204"/>
      <c r="AA9" s="203"/>
      <c r="AB9" s="202" t="s">
        <v>97</v>
      </c>
      <c r="AC9" s="204"/>
      <c r="AD9" s="204"/>
      <c r="AE9" s="204"/>
      <c r="AF9" s="203"/>
      <c r="AG9" s="202" t="s">
        <v>110</v>
      </c>
      <c r="AH9" s="204"/>
      <c r="AI9" s="204"/>
      <c r="AJ9" s="204"/>
      <c r="AK9" s="203"/>
      <c r="AL9" s="202" t="s">
        <v>111</v>
      </c>
      <c r="AM9" s="204"/>
      <c r="AN9" s="204"/>
      <c r="AO9" s="204"/>
      <c r="AP9" s="203"/>
      <c r="AQ9" s="202" t="s">
        <v>169</v>
      </c>
      <c r="AR9" s="204"/>
      <c r="AS9" s="204"/>
      <c r="AT9" s="204"/>
      <c r="AU9" s="203"/>
      <c r="AV9" s="202" t="s">
        <v>428</v>
      </c>
      <c r="AW9" s="204"/>
      <c r="AX9" s="204"/>
      <c r="AY9" s="204"/>
      <c r="AZ9" s="203"/>
      <c r="BA9" s="202" t="s">
        <v>423</v>
      </c>
      <c r="BB9" s="204"/>
      <c r="BC9" s="204"/>
      <c r="BD9" s="204"/>
      <c r="BE9" s="203"/>
      <c r="BF9" s="233"/>
      <c r="BG9" s="230"/>
    </row>
    <row r="10" spans="1:59" ht="139.5" customHeight="1" x14ac:dyDescent="0.25">
      <c r="A10" s="216"/>
      <c r="B10" s="216"/>
      <c r="C10" s="205" t="s">
        <v>477</v>
      </c>
      <c r="D10" s="205" t="s">
        <v>95</v>
      </c>
      <c r="E10" s="205" t="s">
        <v>91</v>
      </c>
      <c r="F10" s="202" t="s">
        <v>92</v>
      </c>
      <c r="G10" s="203"/>
      <c r="H10" s="205" t="s">
        <v>477</v>
      </c>
      <c r="I10" s="205" t="s">
        <v>95</v>
      </c>
      <c r="J10" s="205" t="s">
        <v>91</v>
      </c>
      <c r="K10" s="202" t="s">
        <v>92</v>
      </c>
      <c r="L10" s="203"/>
      <c r="M10" s="205" t="s">
        <v>477</v>
      </c>
      <c r="N10" s="205" t="s">
        <v>95</v>
      </c>
      <c r="O10" s="205" t="s">
        <v>91</v>
      </c>
      <c r="P10" s="202" t="s">
        <v>92</v>
      </c>
      <c r="Q10" s="203"/>
      <c r="R10" s="205" t="s">
        <v>477</v>
      </c>
      <c r="S10" s="205" t="s">
        <v>95</v>
      </c>
      <c r="T10" s="205" t="s">
        <v>91</v>
      </c>
      <c r="U10" s="202" t="s">
        <v>92</v>
      </c>
      <c r="V10" s="203"/>
      <c r="W10" s="205" t="s">
        <v>477</v>
      </c>
      <c r="X10" s="205" t="s">
        <v>95</v>
      </c>
      <c r="Y10" s="205" t="s">
        <v>91</v>
      </c>
      <c r="Z10" s="202" t="s">
        <v>92</v>
      </c>
      <c r="AA10" s="203"/>
      <c r="AB10" s="205" t="s">
        <v>477</v>
      </c>
      <c r="AC10" s="205" t="s">
        <v>95</v>
      </c>
      <c r="AD10" s="205" t="s">
        <v>91</v>
      </c>
      <c r="AE10" s="202" t="s">
        <v>92</v>
      </c>
      <c r="AF10" s="203"/>
      <c r="AG10" s="205" t="s">
        <v>477</v>
      </c>
      <c r="AH10" s="205" t="s">
        <v>95</v>
      </c>
      <c r="AI10" s="205" t="s">
        <v>91</v>
      </c>
      <c r="AJ10" s="202" t="s">
        <v>92</v>
      </c>
      <c r="AK10" s="203"/>
      <c r="AL10" s="205" t="s">
        <v>477</v>
      </c>
      <c r="AM10" s="205" t="s">
        <v>95</v>
      </c>
      <c r="AN10" s="205" t="s">
        <v>91</v>
      </c>
      <c r="AO10" s="202" t="s">
        <v>92</v>
      </c>
      <c r="AP10" s="203"/>
      <c r="AQ10" s="144" t="s">
        <v>477</v>
      </c>
      <c r="AR10" s="145" t="s">
        <v>95</v>
      </c>
      <c r="AS10" s="205" t="s">
        <v>91</v>
      </c>
      <c r="AT10" s="202" t="s">
        <v>92</v>
      </c>
      <c r="AU10" s="203"/>
      <c r="AV10" s="144" t="s">
        <v>477</v>
      </c>
      <c r="AW10" s="145" t="s">
        <v>95</v>
      </c>
      <c r="AX10" s="205" t="s">
        <v>91</v>
      </c>
      <c r="AY10" s="202" t="s">
        <v>92</v>
      </c>
      <c r="AZ10" s="203"/>
      <c r="BA10" s="144" t="s">
        <v>477</v>
      </c>
      <c r="BB10" s="145" t="s">
        <v>95</v>
      </c>
      <c r="BC10" s="205" t="s">
        <v>91</v>
      </c>
      <c r="BD10" s="202" t="s">
        <v>92</v>
      </c>
      <c r="BE10" s="203"/>
      <c r="BF10" s="233"/>
      <c r="BG10" s="230"/>
    </row>
    <row r="11" spans="1:59" outlineLevel="1" x14ac:dyDescent="0.25">
      <c r="A11" s="217"/>
      <c r="B11" s="217"/>
      <c r="C11" s="206"/>
      <c r="D11" s="206"/>
      <c r="E11" s="206"/>
      <c r="F11" s="146" t="s">
        <v>93</v>
      </c>
      <c r="G11" s="146" t="s">
        <v>94</v>
      </c>
      <c r="H11" s="206"/>
      <c r="I11" s="206"/>
      <c r="J11" s="206"/>
      <c r="K11" s="146" t="s">
        <v>93</v>
      </c>
      <c r="L11" s="146" t="s">
        <v>94</v>
      </c>
      <c r="M11" s="206"/>
      <c r="N11" s="206"/>
      <c r="O11" s="206"/>
      <c r="P11" s="146" t="s">
        <v>93</v>
      </c>
      <c r="Q11" s="146" t="s">
        <v>94</v>
      </c>
      <c r="R11" s="206"/>
      <c r="S11" s="206"/>
      <c r="T11" s="206"/>
      <c r="U11" s="146" t="s">
        <v>93</v>
      </c>
      <c r="V11" s="146" t="s">
        <v>94</v>
      </c>
      <c r="W11" s="206"/>
      <c r="X11" s="206"/>
      <c r="Y11" s="206"/>
      <c r="Z11" s="146" t="s">
        <v>93</v>
      </c>
      <c r="AA11" s="146" t="s">
        <v>94</v>
      </c>
      <c r="AB11" s="206"/>
      <c r="AC11" s="206"/>
      <c r="AD11" s="206"/>
      <c r="AE11" s="146" t="s">
        <v>93</v>
      </c>
      <c r="AF11" s="146" t="s">
        <v>94</v>
      </c>
      <c r="AG11" s="206"/>
      <c r="AH11" s="206"/>
      <c r="AI11" s="206"/>
      <c r="AJ11" s="146" t="s">
        <v>93</v>
      </c>
      <c r="AK11" s="146" t="s">
        <v>94</v>
      </c>
      <c r="AL11" s="206"/>
      <c r="AM11" s="206"/>
      <c r="AN11" s="206"/>
      <c r="AO11" s="146" t="s">
        <v>93</v>
      </c>
      <c r="AP11" s="146" t="s">
        <v>94</v>
      </c>
      <c r="AQ11" s="146" t="s">
        <v>93</v>
      </c>
      <c r="AR11" s="146" t="s">
        <v>93</v>
      </c>
      <c r="AS11" s="206"/>
      <c r="AT11" s="146" t="s">
        <v>93</v>
      </c>
      <c r="AU11" s="146" t="s">
        <v>94</v>
      </c>
      <c r="AV11" s="144" t="s">
        <v>93</v>
      </c>
      <c r="AW11" s="146" t="s">
        <v>93</v>
      </c>
      <c r="AX11" s="206"/>
      <c r="AY11" s="146" t="s">
        <v>93</v>
      </c>
      <c r="AZ11" s="146" t="s">
        <v>94</v>
      </c>
      <c r="BA11" s="152" t="s">
        <v>93</v>
      </c>
      <c r="BB11" s="146" t="s">
        <v>93</v>
      </c>
      <c r="BC11" s="206"/>
      <c r="BD11" s="146" t="s">
        <v>93</v>
      </c>
      <c r="BE11" s="146" t="s">
        <v>94</v>
      </c>
      <c r="BF11" s="206"/>
      <c r="BG11" s="230"/>
    </row>
    <row r="12" spans="1:59" s="41" customFormat="1" x14ac:dyDescent="0.25">
      <c r="A12" s="149"/>
      <c r="B12" s="148">
        <v>1</v>
      </c>
      <c r="C12" s="148">
        <f>B12+1</f>
        <v>2</v>
      </c>
      <c r="D12" s="148">
        <f t="shared" ref="D12:BG12" si="0">C12+1</f>
        <v>3</v>
      </c>
      <c r="E12" s="148">
        <f t="shared" si="0"/>
        <v>4</v>
      </c>
      <c r="F12" s="148">
        <f t="shared" si="0"/>
        <v>5</v>
      </c>
      <c r="G12" s="148">
        <f t="shared" si="0"/>
        <v>6</v>
      </c>
      <c r="H12" s="148">
        <f t="shared" si="0"/>
        <v>7</v>
      </c>
      <c r="I12" s="148">
        <f t="shared" si="0"/>
        <v>8</v>
      </c>
      <c r="J12" s="148">
        <f t="shared" si="0"/>
        <v>9</v>
      </c>
      <c r="K12" s="148">
        <f t="shared" si="0"/>
        <v>10</v>
      </c>
      <c r="L12" s="148">
        <f t="shared" si="0"/>
        <v>11</v>
      </c>
      <c r="M12" s="148">
        <f t="shared" si="0"/>
        <v>12</v>
      </c>
      <c r="N12" s="148">
        <f t="shared" si="0"/>
        <v>13</v>
      </c>
      <c r="O12" s="148">
        <f t="shared" si="0"/>
        <v>14</v>
      </c>
      <c r="P12" s="148">
        <f t="shared" si="0"/>
        <v>15</v>
      </c>
      <c r="Q12" s="148">
        <f t="shared" si="0"/>
        <v>16</v>
      </c>
      <c r="R12" s="148">
        <f t="shared" si="0"/>
        <v>17</v>
      </c>
      <c r="S12" s="148">
        <f t="shared" si="0"/>
        <v>18</v>
      </c>
      <c r="T12" s="148">
        <f t="shared" si="0"/>
        <v>19</v>
      </c>
      <c r="U12" s="148">
        <f t="shared" si="0"/>
        <v>20</v>
      </c>
      <c r="V12" s="148">
        <f t="shared" si="0"/>
        <v>21</v>
      </c>
      <c r="W12" s="148">
        <f t="shared" si="0"/>
        <v>22</v>
      </c>
      <c r="X12" s="148">
        <f t="shared" si="0"/>
        <v>23</v>
      </c>
      <c r="Y12" s="148">
        <f t="shared" si="0"/>
        <v>24</v>
      </c>
      <c r="Z12" s="148">
        <f t="shared" si="0"/>
        <v>25</v>
      </c>
      <c r="AA12" s="148">
        <f t="shared" si="0"/>
        <v>26</v>
      </c>
      <c r="AB12" s="148">
        <f t="shared" si="0"/>
        <v>27</v>
      </c>
      <c r="AC12" s="148">
        <f t="shared" si="0"/>
        <v>28</v>
      </c>
      <c r="AD12" s="148">
        <f t="shared" si="0"/>
        <v>29</v>
      </c>
      <c r="AE12" s="148">
        <f t="shared" si="0"/>
        <v>30</v>
      </c>
      <c r="AF12" s="148">
        <f t="shared" si="0"/>
        <v>31</v>
      </c>
      <c r="AG12" s="148">
        <f t="shared" si="0"/>
        <v>32</v>
      </c>
      <c r="AH12" s="148">
        <f t="shared" si="0"/>
        <v>33</v>
      </c>
      <c r="AI12" s="148">
        <f t="shared" si="0"/>
        <v>34</v>
      </c>
      <c r="AJ12" s="148">
        <f t="shared" si="0"/>
        <v>35</v>
      </c>
      <c r="AK12" s="148">
        <f t="shared" si="0"/>
        <v>36</v>
      </c>
      <c r="AL12" s="148">
        <f t="shared" si="0"/>
        <v>37</v>
      </c>
      <c r="AM12" s="148">
        <f t="shared" si="0"/>
        <v>38</v>
      </c>
      <c r="AN12" s="148">
        <f t="shared" si="0"/>
        <v>39</v>
      </c>
      <c r="AO12" s="148">
        <f t="shared" si="0"/>
        <v>40</v>
      </c>
      <c r="AP12" s="148">
        <f t="shared" si="0"/>
        <v>41</v>
      </c>
      <c r="AQ12" s="148">
        <f t="shared" si="0"/>
        <v>42</v>
      </c>
      <c r="AR12" s="148">
        <f t="shared" si="0"/>
        <v>43</v>
      </c>
      <c r="AS12" s="148">
        <f t="shared" si="0"/>
        <v>44</v>
      </c>
      <c r="AT12" s="148">
        <f t="shared" si="0"/>
        <v>45</v>
      </c>
      <c r="AU12" s="148">
        <f t="shared" si="0"/>
        <v>46</v>
      </c>
      <c r="AV12" s="148">
        <f t="shared" si="0"/>
        <v>47</v>
      </c>
      <c r="AW12" s="148">
        <f t="shared" si="0"/>
        <v>48</v>
      </c>
      <c r="AX12" s="148">
        <f t="shared" si="0"/>
        <v>49</v>
      </c>
      <c r="AY12" s="148">
        <f t="shared" si="0"/>
        <v>50</v>
      </c>
      <c r="AZ12" s="148">
        <f t="shared" si="0"/>
        <v>51</v>
      </c>
      <c r="BA12" s="148">
        <f t="shared" si="0"/>
        <v>52</v>
      </c>
      <c r="BB12" s="148">
        <f t="shared" si="0"/>
        <v>53</v>
      </c>
      <c r="BC12" s="148">
        <f t="shared" si="0"/>
        <v>54</v>
      </c>
      <c r="BD12" s="148">
        <f t="shared" si="0"/>
        <v>55</v>
      </c>
      <c r="BE12" s="148">
        <f t="shared" si="0"/>
        <v>56</v>
      </c>
      <c r="BF12" s="148">
        <f>BE12+1</f>
        <v>57</v>
      </c>
      <c r="BG12" s="148">
        <f t="shared" si="0"/>
        <v>58</v>
      </c>
    </row>
    <row r="13" spans="1:59" ht="26.25" x14ac:dyDescent="0.25">
      <c r="A13" s="46" t="s">
        <v>5</v>
      </c>
      <c r="B13" s="46" t="s">
        <v>1</v>
      </c>
      <c r="C13" s="47"/>
      <c r="D13" s="47"/>
      <c r="E13" s="47"/>
      <c r="F13" s="47"/>
      <c r="G13" s="47"/>
      <c r="H13" s="48">
        <f>C$13</f>
        <v>0</v>
      </c>
      <c r="I13" s="48">
        <f>D$13</f>
        <v>0</v>
      </c>
      <c r="J13" s="48">
        <f>E$13</f>
        <v>0</v>
      </c>
      <c r="K13" s="48">
        <f>F$13</f>
        <v>0</v>
      </c>
      <c r="L13" s="48">
        <f>G$13</f>
        <v>0</v>
      </c>
      <c r="M13" s="48">
        <f>$H$13</f>
        <v>0</v>
      </c>
      <c r="N13" s="48">
        <f>$I$13</f>
        <v>0</v>
      </c>
      <c r="O13" s="48">
        <f>$J$13</f>
        <v>0</v>
      </c>
      <c r="P13" s="48">
        <f>$K$13</f>
        <v>0</v>
      </c>
      <c r="Q13" s="48">
        <f>$L$13</f>
        <v>0</v>
      </c>
      <c r="R13" s="48">
        <f>$H$13</f>
        <v>0</v>
      </c>
      <c r="S13" s="48">
        <f>$I$13</f>
        <v>0</v>
      </c>
      <c r="T13" s="48">
        <f>$J$13</f>
        <v>0</v>
      </c>
      <c r="U13" s="48">
        <f>$K$13</f>
        <v>0</v>
      </c>
      <c r="V13" s="48">
        <f>$L$13</f>
        <v>0</v>
      </c>
      <c r="W13" s="48">
        <f>$H$13</f>
        <v>0</v>
      </c>
      <c r="X13" s="48">
        <f>$I$13</f>
        <v>0</v>
      </c>
      <c r="Y13" s="48">
        <f>$J$13</f>
        <v>0</v>
      </c>
      <c r="Z13" s="48">
        <f>$K$13</f>
        <v>0</v>
      </c>
      <c r="AA13" s="48">
        <f>$L$13</f>
        <v>0</v>
      </c>
      <c r="AB13" s="47"/>
      <c r="AC13" s="47"/>
      <c r="AD13" s="47"/>
      <c r="AE13" s="47"/>
      <c r="AF13" s="47"/>
      <c r="AG13" s="49">
        <f>$AB$13</f>
        <v>0</v>
      </c>
      <c r="AH13" s="49">
        <f>$AC$13</f>
        <v>0</v>
      </c>
      <c r="AI13" s="49">
        <f>$AD$13</f>
        <v>0</v>
      </c>
      <c r="AJ13" s="49">
        <f>$AE$13</f>
        <v>0</v>
      </c>
      <c r="AK13" s="49">
        <f>$AF$13</f>
        <v>0</v>
      </c>
      <c r="AL13" s="49">
        <f>$AB$13</f>
        <v>0</v>
      </c>
      <c r="AM13" s="49">
        <f>$AC$13</f>
        <v>0</v>
      </c>
      <c r="AN13" s="49">
        <f>$AD$13</f>
        <v>0</v>
      </c>
      <c r="AO13" s="49">
        <f>$AE$13</f>
        <v>0</v>
      </c>
      <c r="AP13" s="49">
        <f>$AF$13</f>
        <v>0</v>
      </c>
      <c r="AQ13" s="49">
        <f>$AB$13</f>
        <v>0</v>
      </c>
      <c r="AR13" s="49">
        <f>$AC$13</f>
        <v>0</v>
      </c>
      <c r="AS13" s="49">
        <f>$AD$13</f>
        <v>0</v>
      </c>
      <c r="AT13" s="49">
        <f>$AE$13</f>
        <v>0</v>
      </c>
      <c r="AU13" s="49">
        <f>$AF$13</f>
        <v>0</v>
      </c>
      <c r="AV13" s="49">
        <f>$AB$13</f>
        <v>0</v>
      </c>
      <c r="AW13" s="49">
        <f>$AC$13</f>
        <v>0</v>
      </c>
      <c r="AX13" s="49">
        <f>$AD$13</f>
        <v>0</v>
      </c>
      <c r="AY13" s="49">
        <f>$AE$13</f>
        <v>0</v>
      </c>
      <c r="AZ13" s="49">
        <f>$AF$13</f>
        <v>0</v>
      </c>
      <c r="BA13" s="49">
        <f>$AB$13</f>
        <v>0</v>
      </c>
      <c r="BB13" s="49">
        <f>$AC$13</f>
        <v>0</v>
      </c>
      <c r="BC13" s="49">
        <f>$AD$13</f>
        <v>0</v>
      </c>
      <c r="BD13" s="49">
        <f>$AE$13</f>
        <v>0</v>
      </c>
      <c r="BE13" s="49">
        <f>$AF$13</f>
        <v>0</v>
      </c>
      <c r="BF13" s="47"/>
      <c r="BG13" s="50" t="s">
        <v>103</v>
      </c>
    </row>
    <row r="14" spans="1:59" x14ac:dyDescent="0.25">
      <c r="A14" s="46" t="s">
        <v>6</v>
      </c>
      <c r="B14" s="51" t="s">
        <v>144</v>
      </c>
      <c r="C14" s="52">
        <f t="shared" ref="C14:AH14" si="1">C13+C15-C40</f>
        <v>0</v>
      </c>
      <c r="D14" s="52">
        <f t="shared" si="1"/>
        <v>0</v>
      </c>
      <c r="E14" s="52">
        <f t="shared" si="1"/>
        <v>0</v>
      </c>
      <c r="F14" s="52">
        <f t="shared" si="1"/>
        <v>0</v>
      </c>
      <c r="G14" s="52">
        <f t="shared" si="1"/>
        <v>0</v>
      </c>
      <c r="H14" s="52">
        <f t="shared" si="1"/>
        <v>0</v>
      </c>
      <c r="I14" s="52">
        <f t="shared" si="1"/>
        <v>0</v>
      </c>
      <c r="J14" s="52">
        <f t="shared" si="1"/>
        <v>0</v>
      </c>
      <c r="K14" s="52">
        <f t="shared" si="1"/>
        <v>0</v>
      </c>
      <c r="L14" s="52">
        <f t="shared" si="1"/>
        <v>0</v>
      </c>
      <c r="M14" s="52">
        <f t="shared" si="1"/>
        <v>0</v>
      </c>
      <c r="N14" s="52">
        <f t="shared" si="1"/>
        <v>0</v>
      </c>
      <c r="O14" s="52">
        <f t="shared" si="1"/>
        <v>0</v>
      </c>
      <c r="P14" s="52">
        <f t="shared" si="1"/>
        <v>0</v>
      </c>
      <c r="Q14" s="52">
        <f t="shared" si="1"/>
        <v>0</v>
      </c>
      <c r="R14" s="52">
        <f t="shared" si="1"/>
        <v>0</v>
      </c>
      <c r="S14" s="52">
        <f t="shared" si="1"/>
        <v>0</v>
      </c>
      <c r="T14" s="52">
        <f t="shared" si="1"/>
        <v>0</v>
      </c>
      <c r="U14" s="52">
        <f t="shared" si="1"/>
        <v>0</v>
      </c>
      <c r="V14" s="52">
        <f t="shared" si="1"/>
        <v>0</v>
      </c>
      <c r="W14" s="52">
        <f t="shared" si="1"/>
        <v>0</v>
      </c>
      <c r="X14" s="52">
        <f t="shared" si="1"/>
        <v>0</v>
      </c>
      <c r="Y14" s="52">
        <f t="shared" si="1"/>
        <v>0</v>
      </c>
      <c r="Z14" s="52">
        <f t="shared" si="1"/>
        <v>0</v>
      </c>
      <c r="AA14" s="52">
        <f t="shared" si="1"/>
        <v>0</v>
      </c>
      <c r="AB14" s="52">
        <f t="shared" si="1"/>
        <v>0</v>
      </c>
      <c r="AC14" s="52">
        <f t="shared" si="1"/>
        <v>0</v>
      </c>
      <c r="AD14" s="52">
        <f t="shared" si="1"/>
        <v>0</v>
      </c>
      <c r="AE14" s="52">
        <f t="shared" si="1"/>
        <v>0</v>
      </c>
      <c r="AF14" s="52">
        <f t="shared" si="1"/>
        <v>0</v>
      </c>
      <c r="AG14" s="52">
        <f t="shared" si="1"/>
        <v>0</v>
      </c>
      <c r="AH14" s="52">
        <f t="shared" si="1"/>
        <v>0</v>
      </c>
      <c r="AI14" s="52">
        <f t="shared" ref="AI14:BE14" si="2">AI13+AI15-AI40</f>
        <v>0</v>
      </c>
      <c r="AJ14" s="52">
        <f t="shared" si="2"/>
        <v>0</v>
      </c>
      <c r="AK14" s="52">
        <f t="shared" si="2"/>
        <v>0</v>
      </c>
      <c r="AL14" s="52">
        <f t="shared" si="2"/>
        <v>0</v>
      </c>
      <c r="AM14" s="52">
        <f t="shared" si="2"/>
        <v>0</v>
      </c>
      <c r="AN14" s="52">
        <f t="shared" si="2"/>
        <v>0</v>
      </c>
      <c r="AO14" s="52">
        <f t="shared" si="2"/>
        <v>0</v>
      </c>
      <c r="AP14" s="52">
        <f t="shared" si="2"/>
        <v>0</v>
      </c>
      <c r="AQ14" s="52">
        <f t="shared" si="2"/>
        <v>0</v>
      </c>
      <c r="AR14" s="52">
        <f t="shared" si="2"/>
        <v>0</v>
      </c>
      <c r="AS14" s="52">
        <f t="shared" si="2"/>
        <v>0</v>
      </c>
      <c r="AT14" s="52">
        <f t="shared" si="2"/>
        <v>0</v>
      </c>
      <c r="AU14" s="52">
        <f t="shared" si="2"/>
        <v>0</v>
      </c>
      <c r="AV14" s="52">
        <f t="shared" si="2"/>
        <v>0</v>
      </c>
      <c r="AW14" s="52">
        <f t="shared" si="2"/>
        <v>0</v>
      </c>
      <c r="AX14" s="52">
        <f t="shared" si="2"/>
        <v>0</v>
      </c>
      <c r="AY14" s="52">
        <f t="shared" si="2"/>
        <v>0</v>
      </c>
      <c r="AZ14" s="52">
        <f t="shared" si="2"/>
        <v>0</v>
      </c>
      <c r="BA14" s="52">
        <f t="shared" si="2"/>
        <v>0</v>
      </c>
      <c r="BB14" s="52">
        <f t="shared" si="2"/>
        <v>0</v>
      </c>
      <c r="BC14" s="52">
        <f t="shared" si="2"/>
        <v>0</v>
      </c>
      <c r="BD14" s="52">
        <f t="shared" si="2"/>
        <v>0</v>
      </c>
      <c r="BE14" s="52">
        <f t="shared" si="2"/>
        <v>0</v>
      </c>
      <c r="BF14" s="47"/>
      <c r="BG14" s="50"/>
    </row>
    <row r="15" spans="1:59" ht="26.25" x14ac:dyDescent="0.25">
      <c r="A15" s="46" t="s">
        <v>7</v>
      </c>
      <c r="B15" s="46" t="s">
        <v>2</v>
      </c>
      <c r="C15" s="48">
        <f t="shared" ref="C15:AH15" si="3">C16+C25+C26+C27+C28+C29+C31+C38+C39</f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3"/>
        <v>0</v>
      </c>
      <c r="O15" s="48">
        <f t="shared" si="3"/>
        <v>0</v>
      </c>
      <c r="P15" s="48">
        <f t="shared" si="3"/>
        <v>0</v>
      </c>
      <c r="Q15" s="48">
        <f t="shared" si="3"/>
        <v>0</v>
      </c>
      <c r="R15" s="48">
        <f t="shared" si="3"/>
        <v>0</v>
      </c>
      <c r="S15" s="48">
        <f t="shared" si="3"/>
        <v>0</v>
      </c>
      <c r="T15" s="48">
        <f t="shared" si="3"/>
        <v>0</v>
      </c>
      <c r="U15" s="48">
        <f t="shared" si="3"/>
        <v>0</v>
      </c>
      <c r="V15" s="48">
        <f t="shared" si="3"/>
        <v>0</v>
      </c>
      <c r="W15" s="48">
        <f t="shared" si="3"/>
        <v>0</v>
      </c>
      <c r="X15" s="48">
        <f t="shared" si="3"/>
        <v>0</v>
      </c>
      <c r="Y15" s="48">
        <f t="shared" si="3"/>
        <v>0</v>
      </c>
      <c r="Z15" s="48">
        <f t="shared" si="3"/>
        <v>0</v>
      </c>
      <c r="AA15" s="48">
        <f t="shared" si="3"/>
        <v>0</v>
      </c>
      <c r="AB15" s="48">
        <f t="shared" si="3"/>
        <v>0</v>
      </c>
      <c r="AC15" s="48">
        <f t="shared" si="3"/>
        <v>0</v>
      </c>
      <c r="AD15" s="48">
        <f t="shared" si="3"/>
        <v>0</v>
      </c>
      <c r="AE15" s="48">
        <f t="shared" si="3"/>
        <v>0</v>
      </c>
      <c r="AF15" s="48">
        <f t="shared" si="3"/>
        <v>0</v>
      </c>
      <c r="AG15" s="48">
        <f t="shared" si="3"/>
        <v>0</v>
      </c>
      <c r="AH15" s="48">
        <f t="shared" si="3"/>
        <v>0</v>
      </c>
      <c r="AI15" s="48">
        <f t="shared" ref="AI15:BE15" si="4">AI16+AI25+AI26+AI27+AI28+AI29+AI31+AI38+AI39</f>
        <v>0</v>
      </c>
      <c r="AJ15" s="48">
        <f t="shared" si="4"/>
        <v>0</v>
      </c>
      <c r="AK15" s="48">
        <f t="shared" si="4"/>
        <v>0</v>
      </c>
      <c r="AL15" s="48">
        <f t="shared" si="4"/>
        <v>0</v>
      </c>
      <c r="AM15" s="48">
        <f t="shared" si="4"/>
        <v>0</v>
      </c>
      <c r="AN15" s="48">
        <f t="shared" si="4"/>
        <v>0</v>
      </c>
      <c r="AO15" s="48">
        <f t="shared" si="4"/>
        <v>0</v>
      </c>
      <c r="AP15" s="48">
        <f t="shared" si="4"/>
        <v>0</v>
      </c>
      <c r="AQ15" s="48">
        <f t="shared" si="4"/>
        <v>0</v>
      </c>
      <c r="AR15" s="48">
        <f t="shared" si="4"/>
        <v>0</v>
      </c>
      <c r="AS15" s="48">
        <f t="shared" si="4"/>
        <v>0</v>
      </c>
      <c r="AT15" s="48">
        <f t="shared" si="4"/>
        <v>0</v>
      </c>
      <c r="AU15" s="48">
        <f t="shared" si="4"/>
        <v>0</v>
      </c>
      <c r="AV15" s="48">
        <f t="shared" si="4"/>
        <v>0</v>
      </c>
      <c r="AW15" s="48">
        <f t="shared" si="4"/>
        <v>0</v>
      </c>
      <c r="AX15" s="48">
        <f t="shared" si="4"/>
        <v>0</v>
      </c>
      <c r="AY15" s="48">
        <f t="shared" si="4"/>
        <v>0</v>
      </c>
      <c r="AZ15" s="48">
        <f t="shared" si="4"/>
        <v>0</v>
      </c>
      <c r="BA15" s="48">
        <f t="shared" si="4"/>
        <v>0</v>
      </c>
      <c r="BB15" s="48">
        <f t="shared" si="4"/>
        <v>0</v>
      </c>
      <c r="BC15" s="48">
        <f t="shared" si="4"/>
        <v>0</v>
      </c>
      <c r="BD15" s="48">
        <f t="shared" si="4"/>
        <v>0</v>
      </c>
      <c r="BE15" s="48">
        <f t="shared" si="4"/>
        <v>0</v>
      </c>
      <c r="BF15" s="47"/>
      <c r="BG15" s="50" t="s">
        <v>104</v>
      </c>
    </row>
    <row r="16" spans="1:59" s="55" customFormat="1" x14ac:dyDescent="0.25">
      <c r="A16" s="46" t="s">
        <v>123</v>
      </c>
      <c r="B16" s="53" t="s">
        <v>9</v>
      </c>
      <c r="C16" s="48">
        <f t="shared" ref="C16:AH16" si="5">SUM(C17:C22)+SUM(C23:C24)</f>
        <v>0</v>
      </c>
      <c r="D16" s="48">
        <f>SUM(D17:D22)+SUM(D23:D24)</f>
        <v>0</v>
      </c>
      <c r="E16" s="48">
        <f t="shared" si="5"/>
        <v>0</v>
      </c>
      <c r="F16" s="48">
        <f t="shared" si="5"/>
        <v>0</v>
      </c>
      <c r="G16" s="48">
        <f t="shared" si="5"/>
        <v>0</v>
      </c>
      <c r="H16" s="48">
        <f t="shared" si="5"/>
        <v>0</v>
      </c>
      <c r="I16" s="48">
        <f t="shared" si="5"/>
        <v>0</v>
      </c>
      <c r="J16" s="48">
        <f t="shared" si="5"/>
        <v>0</v>
      </c>
      <c r="K16" s="48">
        <f t="shared" si="5"/>
        <v>0</v>
      </c>
      <c r="L16" s="48">
        <f t="shared" si="5"/>
        <v>0</v>
      </c>
      <c r="M16" s="48">
        <f t="shared" si="5"/>
        <v>0</v>
      </c>
      <c r="N16" s="48">
        <f t="shared" si="5"/>
        <v>0</v>
      </c>
      <c r="O16" s="48">
        <f t="shared" si="5"/>
        <v>0</v>
      </c>
      <c r="P16" s="48">
        <f t="shared" si="5"/>
        <v>0</v>
      </c>
      <c r="Q16" s="48">
        <f t="shared" si="5"/>
        <v>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48">
        <f t="shared" si="5"/>
        <v>0</v>
      </c>
      <c r="W16" s="48">
        <f t="shared" si="5"/>
        <v>0</v>
      </c>
      <c r="X16" s="48">
        <f t="shared" si="5"/>
        <v>0</v>
      </c>
      <c r="Y16" s="48">
        <f t="shared" si="5"/>
        <v>0</v>
      </c>
      <c r="Z16" s="48">
        <f t="shared" si="5"/>
        <v>0</v>
      </c>
      <c r="AA16" s="48">
        <f t="shared" si="5"/>
        <v>0</v>
      </c>
      <c r="AB16" s="48">
        <f t="shared" si="5"/>
        <v>0</v>
      </c>
      <c r="AC16" s="48">
        <f t="shared" si="5"/>
        <v>0</v>
      </c>
      <c r="AD16" s="48">
        <f t="shared" si="5"/>
        <v>0</v>
      </c>
      <c r="AE16" s="48">
        <f t="shared" si="5"/>
        <v>0</v>
      </c>
      <c r="AF16" s="48">
        <f t="shared" si="5"/>
        <v>0</v>
      </c>
      <c r="AG16" s="48">
        <f t="shared" si="5"/>
        <v>0</v>
      </c>
      <c r="AH16" s="48">
        <f t="shared" si="5"/>
        <v>0</v>
      </c>
      <c r="AI16" s="48">
        <f t="shared" ref="AI16:BE16" si="6">SUM(AI17:AI22)+SUM(AI23:AI24)</f>
        <v>0</v>
      </c>
      <c r="AJ16" s="48">
        <f t="shared" si="6"/>
        <v>0</v>
      </c>
      <c r="AK16" s="48">
        <f t="shared" si="6"/>
        <v>0</v>
      </c>
      <c r="AL16" s="48">
        <f t="shared" si="6"/>
        <v>0</v>
      </c>
      <c r="AM16" s="48">
        <f t="shared" si="6"/>
        <v>0</v>
      </c>
      <c r="AN16" s="48">
        <f t="shared" si="6"/>
        <v>0</v>
      </c>
      <c r="AO16" s="48">
        <f t="shared" si="6"/>
        <v>0</v>
      </c>
      <c r="AP16" s="48">
        <f t="shared" si="6"/>
        <v>0</v>
      </c>
      <c r="AQ16" s="48">
        <f t="shared" si="6"/>
        <v>0</v>
      </c>
      <c r="AR16" s="48">
        <f t="shared" si="6"/>
        <v>0</v>
      </c>
      <c r="AS16" s="48">
        <f t="shared" si="6"/>
        <v>0</v>
      </c>
      <c r="AT16" s="48">
        <f t="shared" si="6"/>
        <v>0</v>
      </c>
      <c r="AU16" s="48">
        <f t="shared" si="6"/>
        <v>0</v>
      </c>
      <c r="AV16" s="48">
        <f t="shared" si="6"/>
        <v>0</v>
      </c>
      <c r="AW16" s="48">
        <f t="shared" si="6"/>
        <v>0</v>
      </c>
      <c r="AX16" s="48">
        <f t="shared" si="6"/>
        <v>0</v>
      </c>
      <c r="AY16" s="48">
        <f t="shared" si="6"/>
        <v>0</v>
      </c>
      <c r="AZ16" s="48">
        <f t="shared" si="6"/>
        <v>0</v>
      </c>
      <c r="BA16" s="48">
        <f t="shared" si="6"/>
        <v>0</v>
      </c>
      <c r="BB16" s="48">
        <f t="shared" si="6"/>
        <v>0</v>
      </c>
      <c r="BC16" s="48">
        <f t="shared" si="6"/>
        <v>0</v>
      </c>
      <c r="BD16" s="48">
        <f t="shared" si="6"/>
        <v>0</v>
      </c>
      <c r="BE16" s="48">
        <f t="shared" si="6"/>
        <v>0</v>
      </c>
      <c r="BF16" s="47"/>
      <c r="BG16" s="54" t="s">
        <v>142</v>
      </c>
    </row>
    <row r="17" spans="1:59" s="55" customFormat="1" x14ac:dyDescent="0.25">
      <c r="A17" s="56" t="s">
        <v>124</v>
      </c>
      <c r="B17" s="57" t="s">
        <v>10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54"/>
    </row>
    <row r="18" spans="1:59" s="55" customFormat="1" x14ac:dyDescent="0.25">
      <c r="A18" s="56" t="s">
        <v>125</v>
      </c>
      <c r="B18" s="57" t="s">
        <v>11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54"/>
    </row>
    <row r="19" spans="1:59" s="55" customFormat="1" x14ac:dyDescent="0.25">
      <c r="A19" s="56" t="s">
        <v>126</v>
      </c>
      <c r="B19" s="57" t="s">
        <v>39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54"/>
    </row>
    <row r="20" spans="1:59" s="55" customFormat="1" x14ac:dyDescent="0.25">
      <c r="A20" s="56" t="s">
        <v>127</v>
      </c>
      <c r="B20" s="57" t="s">
        <v>12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54"/>
    </row>
    <row r="21" spans="1:59" s="55" customFormat="1" x14ac:dyDescent="0.25">
      <c r="A21" s="56" t="s">
        <v>128</v>
      </c>
      <c r="B21" s="57" t="s">
        <v>13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54"/>
    </row>
    <row r="22" spans="1:59" s="55" customFormat="1" x14ac:dyDescent="0.25">
      <c r="A22" s="56" t="s">
        <v>129</v>
      </c>
      <c r="B22" s="57" t="s">
        <v>38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54"/>
    </row>
    <row r="23" spans="1:59" s="55" customFormat="1" x14ac:dyDescent="0.25">
      <c r="A23" s="56" t="s">
        <v>130</v>
      </c>
      <c r="B23" s="57" t="s">
        <v>40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54"/>
    </row>
    <row r="24" spans="1:59" s="55" customFormat="1" x14ac:dyDescent="0.25">
      <c r="A24" s="58" t="s">
        <v>131</v>
      </c>
      <c r="B24" s="57" t="s">
        <v>14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54"/>
    </row>
    <row r="25" spans="1:59" s="55" customFormat="1" x14ac:dyDescent="0.25">
      <c r="A25" s="58" t="s">
        <v>132</v>
      </c>
      <c r="B25" s="59" t="s">
        <v>52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54" t="s">
        <v>142</v>
      </c>
    </row>
    <row r="26" spans="1:59" s="55" customFormat="1" x14ac:dyDescent="0.25">
      <c r="A26" s="58" t="s">
        <v>133</v>
      </c>
      <c r="B26" s="59" t="s">
        <v>62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54" t="s">
        <v>142</v>
      </c>
    </row>
    <row r="27" spans="1:59" s="55" customFormat="1" x14ac:dyDescent="0.25">
      <c r="A27" s="58" t="s">
        <v>134</v>
      </c>
      <c r="B27" s="59" t="s">
        <v>63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54" t="s">
        <v>142</v>
      </c>
    </row>
    <row r="28" spans="1:59" s="55" customFormat="1" x14ac:dyDescent="0.25">
      <c r="A28" s="58" t="s">
        <v>135</v>
      </c>
      <c r="B28" s="59" t="s">
        <v>64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54" t="s">
        <v>142</v>
      </c>
    </row>
    <row r="29" spans="1:59" s="55" customFormat="1" x14ac:dyDescent="0.25">
      <c r="A29" s="58" t="s">
        <v>136</v>
      </c>
      <c r="B29" s="59" t="s">
        <v>119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54" t="s">
        <v>142</v>
      </c>
    </row>
    <row r="30" spans="1:59" s="55" customFormat="1" x14ac:dyDescent="0.25">
      <c r="A30" s="56" t="s">
        <v>141</v>
      </c>
      <c r="B30" s="57" t="s">
        <v>58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60"/>
    </row>
    <row r="31" spans="1:59" s="55" customFormat="1" x14ac:dyDescent="0.25">
      <c r="A31" s="61" t="s">
        <v>137</v>
      </c>
      <c r="B31" s="62" t="s">
        <v>140</v>
      </c>
      <c r="C31" s="48">
        <f>SUM(C32:C37)</f>
        <v>0</v>
      </c>
      <c r="D31" s="48">
        <f>SUM(D32:D37)</f>
        <v>0</v>
      </c>
      <c r="E31" s="48">
        <f t="shared" ref="E31:BE31" si="7">SUM(E32:E37)</f>
        <v>0</v>
      </c>
      <c r="F31" s="48">
        <f>SUM(F32:F37)</f>
        <v>0</v>
      </c>
      <c r="G31" s="48">
        <f t="shared" si="7"/>
        <v>0</v>
      </c>
      <c r="H31" s="48">
        <f t="shared" si="7"/>
        <v>0</v>
      </c>
      <c r="I31" s="48">
        <f t="shared" si="7"/>
        <v>0</v>
      </c>
      <c r="J31" s="48">
        <f t="shared" si="7"/>
        <v>0</v>
      </c>
      <c r="K31" s="48">
        <f t="shared" si="7"/>
        <v>0</v>
      </c>
      <c r="L31" s="48">
        <f t="shared" si="7"/>
        <v>0</v>
      </c>
      <c r="M31" s="48">
        <f>SUM(M32:M37)</f>
        <v>0</v>
      </c>
      <c r="N31" s="48">
        <f t="shared" si="7"/>
        <v>0</v>
      </c>
      <c r="O31" s="48">
        <f t="shared" si="7"/>
        <v>0</v>
      </c>
      <c r="P31" s="48">
        <f t="shared" si="7"/>
        <v>0</v>
      </c>
      <c r="Q31" s="48">
        <f t="shared" si="7"/>
        <v>0</v>
      </c>
      <c r="R31" s="48">
        <f t="shared" si="7"/>
        <v>0</v>
      </c>
      <c r="S31" s="48">
        <f t="shared" si="7"/>
        <v>0</v>
      </c>
      <c r="T31" s="48">
        <f t="shared" si="7"/>
        <v>0</v>
      </c>
      <c r="U31" s="48">
        <f>SUM(U32:U37)</f>
        <v>0</v>
      </c>
      <c r="V31" s="48">
        <f t="shared" si="7"/>
        <v>0</v>
      </c>
      <c r="W31" s="48">
        <f t="shared" si="7"/>
        <v>0</v>
      </c>
      <c r="X31" s="48">
        <f t="shared" si="7"/>
        <v>0</v>
      </c>
      <c r="Y31" s="48">
        <f t="shared" si="7"/>
        <v>0</v>
      </c>
      <c r="Z31" s="48">
        <f t="shared" si="7"/>
        <v>0</v>
      </c>
      <c r="AA31" s="48">
        <f t="shared" si="7"/>
        <v>0</v>
      </c>
      <c r="AB31" s="48">
        <f t="shared" si="7"/>
        <v>0</v>
      </c>
      <c r="AC31" s="48">
        <f t="shared" si="7"/>
        <v>0</v>
      </c>
      <c r="AD31" s="48">
        <f t="shared" si="7"/>
        <v>0</v>
      </c>
      <c r="AE31" s="48">
        <f t="shared" si="7"/>
        <v>0</v>
      </c>
      <c r="AF31" s="48">
        <f t="shared" si="7"/>
        <v>0</v>
      </c>
      <c r="AG31" s="48">
        <f t="shared" si="7"/>
        <v>0</v>
      </c>
      <c r="AH31" s="48">
        <f t="shared" si="7"/>
        <v>0</v>
      </c>
      <c r="AI31" s="48">
        <f t="shared" si="7"/>
        <v>0</v>
      </c>
      <c r="AJ31" s="48">
        <f t="shared" si="7"/>
        <v>0</v>
      </c>
      <c r="AK31" s="48">
        <f t="shared" si="7"/>
        <v>0</v>
      </c>
      <c r="AL31" s="48">
        <f t="shared" si="7"/>
        <v>0</v>
      </c>
      <c r="AM31" s="48">
        <f t="shared" si="7"/>
        <v>0</v>
      </c>
      <c r="AN31" s="48">
        <f t="shared" si="7"/>
        <v>0</v>
      </c>
      <c r="AO31" s="48">
        <f t="shared" si="7"/>
        <v>0</v>
      </c>
      <c r="AP31" s="48">
        <f t="shared" si="7"/>
        <v>0</v>
      </c>
      <c r="AQ31" s="48">
        <f t="shared" si="7"/>
        <v>0</v>
      </c>
      <c r="AR31" s="48">
        <f>SUM(AR32:AR37)</f>
        <v>0</v>
      </c>
      <c r="AS31" s="48">
        <f t="shared" si="7"/>
        <v>0</v>
      </c>
      <c r="AT31" s="48">
        <f t="shared" si="7"/>
        <v>0</v>
      </c>
      <c r="AU31" s="48">
        <f t="shared" si="7"/>
        <v>0</v>
      </c>
      <c r="AV31" s="48">
        <f t="shared" si="7"/>
        <v>0</v>
      </c>
      <c r="AW31" s="48">
        <f t="shared" si="7"/>
        <v>0</v>
      </c>
      <c r="AX31" s="48">
        <f t="shared" si="7"/>
        <v>0</v>
      </c>
      <c r="AY31" s="48">
        <f t="shared" si="7"/>
        <v>0</v>
      </c>
      <c r="AZ31" s="48">
        <f t="shared" si="7"/>
        <v>0</v>
      </c>
      <c r="BA31" s="48">
        <f t="shared" si="7"/>
        <v>0</v>
      </c>
      <c r="BB31" s="48">
        <f t="shared" si="7"/>
        <v>0</v>
      </c>
      <c r="BC31" s="48">
        <f t="shared" si="7"/>
        <v>0</v>
      </c>
      <c r="BD31" s="48">
        <f t="shared" si="7"/>
        <v>0</v>
      </c>
      <c r="BE31" s="48">
        <f t="shared" si="7"/>
        <v>0</v>
      </c>
      <c r="BF31" s="47"/>
      <c r="BG31" s="54" t="s">
        <v>143</v>
      </c>
    </row>
    <row r="32" spans="1:59" s="55" customFormat="1" x14ac:dyDescent="0.25">
      <c r="A32" s="63" t="s">
        <v>347</v>
      </c>
      <c r="B32" s="161" t="s">
        <v>353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64"/>
    </row>
    <row r="33" spans="1:59" s="55" customFormat="1" x14ac:dyDescent="0.25">
      <c r="A33" s="63" t="s">
        <v>348</v>
      </c>
      <c r="B33" s="161" t="s">
        <v>354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64"/>
    </row>
    <row r="34" spans="1:59" s="55" customFormat="1" ht="30" x14ac:dyDescent="0.25">
      <c r="A34" s="63" t="s">
        <v>349</v>
      </c>
      <c r="B34" s="161" t="s">
        <v>355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64"/>
    </row>
    <row r="35" spans="1:59" s="55" customFormat="1" ht="30" x14ac:dyDescent="0.25">
      <c r="A35" s="63" t="s">
        <v>350</v>
      </c>
      <c r="B35" s="161" t="s">
        <v>356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64"/>
    </row>
    <row r="36" spans="1:59" s="55" customFormat="1" x14ac:dyDescent="0.25">
      <c r="A36" s="63" t="s">
        <v>351</v>
      </c>
      <c r="B36" s="161" t="s">
        <v>357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64"/>
    </row>
    <row r="37" spans="1:59" s="55" customFormat="1" x14ac:dyDescent="0.25">
      <c r="A37" s="63" t="s">
        <v>352</v>
      </c>
      <c r="B37" s="161" t="s">
        <v>358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64"/>
    </row>
    <row r="38" spans="1:59" s="55" customFormat="1" ht="128.25" x14ac:dyDescent="0.25">
      <c r="A38" s="65" t="s">
        <v>138</v>
      </c>
      <c r="B38" s="66" t="s">
        <v>15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67" t="s">
        <v>120</v>
      </c>
    </row>
    <row r="39" spans="1:59" s="55" customFormat="1" x14ac:dyDescent="0.25">
      <c r="A39" s="56" t="s">
        <v>139</v>
      </c>
      <c r="B39" s="68" t="s">
        <v>46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69"/>
    </row>
    <row r="40" spans="1:59" x14ac:dyDescent="0.25">
      <c r="A40" s="46" t="s">
        <v>8</v>
      </c>
      <c r="B40" s="46" t="s">
        <v>3</v>
      </c>
      <c r="C40" s="48">
        <f t="shared" ref="C40:AH40" si="8">SUM(C41,C57,C58,C59,C60,C65,C67)</f>
        <v>0</v>
      </c>
      <c r="D40" s="48">
        <f t="shared" si="8"/>
        <v>0</v>
      </c>
      <c r="E40" s="48">
        <f t="shared" si="8"/>
        <v>0</v>
      </c>
      <c r="F40" s="48">
        <f t="shared" si="8"/>
        <v>0</v>
      </c>
      <c r="G40" s="48">
        <f t="shared" si="8"/>
        <v>0</v>
      </c>
      <c r="H40" s="48">
        <f t="shared" si="8"/>
        <v>0</v>
      </c>
      <c r="I40" s="48">
        <f t="shared" si="8"/>
        <v>0</v>
      </c>
      <c r="J40" s="48">
        <f t="shared" si="8"/>
        <v>0</v>
      </c>
      <c r="K40" s="48">
        <f t="shared" si="8"/>
        <v>0</v>
      </c>
      <c r="L40" s="48">
        <f t="shared" si="8"/>
        <v>0</v>
      </c>
      <c r="M40" s="48">
        <f t="shared" si="8"/>
        <v>0</v>
      </c>
      <c r="N40" s="48">
        <f t="shared" si="8"/>
        <v>0</v>
      </c>
      <c r="O40" s="48">
        <f t="shared" si="8"/>
        <v>0</v>
      </c>
      <c r="P40" s="48">
        <f t="shared" si="8"/>
        <v>0</v>
      </c>
      <c r="Q40" s="48">
        <f t="shared" si="8"/>
        <v>0</v>
      </c>
      <c r="R40" s="48">
        <f t="shared" si="8"/>
        <v>0</v>
      </c>
      <c r="S40" s="48">
        <f t="shared" si="8"/>
        <v>0</v>
      </c>
      <c r="T40" s="48">
        <f t="shared" si="8"/>
        <v>0</v>
      </c>
      <c r="U40" s="48">
        <f t="shared" si="8"/>
        <v>0</v>
      </c>
      <c r="V40" s="48">
        <f t="shared" si="8"/>
        <v>0</v>
      </c>
      <c r="W40" s="48">
        <f t="shared" si="8"/>
        <v>0</v>
      </c>
      <c r="X40" s="48">
        <f t="shared" si="8"/>
        <v>0</v>
      </c>
      <c r="Y40" s="48">
        <f t="shared" si="8"/>
        <v>0</v>
      </c>
      <c r="Z40" s="48">
        <f t="shared" si="8"/>
        <v>0</v>
      </c>
      <c r="AA40" s="48">
        <f t="shared" si="8"/>
        <v>0</v>
      </c>
      <c r="AB40" s="48">
        <f t="shared" si="8"/>
        <v>0</v>
      </c>
      <c r="AC40" s="48">
        <f t="shared" si="8"/>
        <v>0</v>
      </c>
      <c r="AD40" s="48">
        <f t="shared" si="8"/>
        <v>0</v>
      </c>
      <c r="AE40" s="48">
        <f t="shared" si="8"/>
        <v>0</v>
      </c>
      <c r="AF40" s="48">
        <f t="shared" si="8"/>
        <v>0</v>
      </c>
      <c r="AG40" s="48">
        <f t="shared" si="8"/>
        <v>0</v>
      </c>
      <c r="AH40" s="48">
        <f t="shared" si="8"/>
        <v>0</v>
      </c>
      <c r="AI40" s="48">
        <f t="shared" ref="AI40:BE40" si="9">SUM(AI41,AI57,AI58,AI59,AI60,AI65,AI67)</f>
        <v>0</v>
      </c>
      <c r="AJ40" s="48">
        <f t="shared" si="9"/>
        <v>0</v>
      </c>
      <c r="AK40" s="48">
        <f t="shared" si="9"/>
        <v>0</v>
      </c>
      <c r="AL40" s="48">
        <f t="shared" si="9"/>
        <v>0</v>
      </c>
      <c r="AM40" s="48">
        <f t="shared" si="9"/>
        <v>0</v>
      </c>
      <c r="AN40" s="48">
        <f t="shared" si="9"/>
        <v>0</v>
      </c>
      <c r="AO40" s="48">
        <f t="shared" si="9"/>
        <v>0</v>
      </c>
      <c r="AP40" s="48">
        <f t="shared" si="9"/>
        <v>0</v>
      </c>
      <c r="AQ40" s="48">
        <f t="shared" si="9"/>
        <v>0</v>
      </c>
      <c r="AR40" s="48">
        <f t="shared" si="9"/>
        <v>0</v>
      </c>
      <c r="AS40" s="48">
        <f t="shared" si="9"/>
        <v>0</v>
      </c>
      <c r="AT40" s="48">
        <f t="shared" si="9"/>
        <v>0</v>
      </c>
      <c r="AU40" s="48">
        <f t="shared" si="9"/>
        <v>0</v>
      </c>
      <c r="AV40" s="48">
        <f t="shared" si="9"/>
        <v>0</v>
      </c>
      <c r="AW40" s="48">
        <f t="shared" si="9"/>
        <v>0</v>
      </c>
      <c r="AX40" s="48">
        <f t="shared" si="9"/>
        <v>0</v>
      </c>
      <c r="AY40" s="48">
        <f t="shared" si="9"/>
        <v>0</v>
      </c>
      <c r="AZ40" s="48">
        <f t="shared" si="9"/>
        <v>0</v>
      </c>
      <c r="BA40" s="48">
        <f t="shared" si="9"/>
        <v>0</v>
      </c>
      <c r="BB40" s="48">
        <f t="shared" si="9"/>
        <v>0</v>
      </c>
      <c r="BC40" s="48">
        <f t="shared" si="9"/>
        <v>0</v>
      </c>
      <c r="BD40" s="48">
        <f t="shared" si="9"/>
        <v>0</v>
      </c>
      <c r="BE40" s="48">
        <f t="shared" si="9"/>
        <v>0</v>
      </c>
      <c r="BF40" s="47"/>
      <c r="BG40" s="70" t="s">
        <v>105</v>
      </c>
    </row>
    <row r="41" spans="1:59" s="55" customFormat="1" x14ac:dyDescent="0.25">
      <c r="A41" s="46" t="s">
        <v>16</v>
      </c>
      <c r="B41" s="71" t="s">
        <v>17</v>
      </c>
      <c r="C41" s="48">
        <f t="shared" ref="C41:AH41" si="10">SUM(C42,C55,C56)</f>
        <v>0</v>
      </c>
      <c r="D41" s="48">
        <f t="shared" si="10"/>
        <v>0</v>
      </c>
      <c r="E41" s="48">
        <f t="shared" si="10"/>
        <v>0</v>
      </c>
      <c r="F41" s="48">
        <f t="shared" si="10"/>
        <v>0</v>
      </c>
      <c r="G41" s="48">
        <f t="shared" si="10"/>
        <v>0</v>
      </c>
      <c r="H41" s="48">
        <f t="shared" si="10"/>
        <v>0</v>
      </c>
      <c r="I41" s="48">
        <f t="shared" si="10"/>
        <v>0</v>
      </c>
      <c r="J41" s="48">
        <f t="shared" si="10"/>
        <v>0</v>
      </c>
      <c r="K41" s="48">
        <f t="shared" si="10"/>
        <v>0</v>
      </c>
      <c r="L41" s="48">
        <f t="shared" si="10"/>
        <v>0</v>
      </c>
      <c r="M41" s="48">
        <f t="shared" si="10"/>
        <v>0</v>
      </c>
      <c r="N41" s="48">
        <f t="shared" si="10"/>
        <v>0</v>
      </c>
      <c r="O41" s="48">
        <f t="shared" si="10"/>
        <v>0</v>
      </c>
      <c r="P41" s="48">
        <f t="shared" si="10"/>
        <v>0</v>
      </c>
      <c r="Q41" s="48">
        <f t="shared" si="10"/>
        <v>0</v>
      </c>
      <c r="R41" s="48">
        <f t="shared" si="10"/>
        <v>0</v>
      </c>
      <c r="S41" s="48">
        <f t="shared" si="10"/>
        <v>0</v>
      </c>
      <c r="T41" s="48">
        <f t="shared" si="10"/>
        <v>0</v>
      </c>
      <c r="U41" s="48">
        <f t="shared" si="10"/>
        <v>0</v>
      </c>
      <c r="V41" s="48">
        <f t="shared" si="10"/>
        <v>0</v>
      </c>
      <c r="W41" s="48">
        <f t="shared" si="10"/>
        <v>0</v>
      </c>
      <c r="X41" s="48">
        <f t="shared" si="10"/>
        <v>0</v>
      </c>
      <c r="Y41" s="48">
        <f t="shared" si="10"/>
        <v>0</v>
      </c>
      <c r="Z41" s="48">
        <f t="shared" si="10"/>
        <v>0</v>
      </c>
      <c r="AA41" s="48">
        <f t="shared" si="10"/>
        <v>0</v>
      </c>
      <c r="AB41" s="48">
        <f t="shared" si="10"/>
        <v>0</v>
      </c>
      <c r="AC41" s="48">
        <f t="shared" si="10"/>
        <v>0</v>
      </c>
      <c r="AD41" s="48">
        <f t="shared" si="10"/>
        <v>0</v>
      </c>
      <c r="AE41" s="48">
        <f t="shared" si="10"/>
        <v>0</v>
      </c>
      <c r="AF41" s="48">
        <f t="shared" si="10"/>
        <v>0</v>
      </c>
      <c r="AG41" s="48">
        <f t="shared" si="10"/>
        <v>0</v>
      </c>
      <c r="AH41" s="48">
        <f t="shared" si="10"/>
        <v>0</v>
      </c>
      <c r="AI41" s="48">
        <f t="shared" ref="AI41:BE41" si="11">SUM(AI42,AI55,AI56)</f>
        <v>0</v>
      </c>
      <c r="AJ41" s="48">
        <f t="shared" si="11"/>
        <v>0</v>
      </c>
      <c r="AK41" s="48">
        <f t="shared" si="11"/>
        <v>0</v>
      </c>
      <c r="AL41" s="48">
        <f t="shared" si="11"/>
        <v>0</v>
      </c>
      <c r="AM41" s="48">
        <f t="shared" si="11"/>
        <v>0</v>
      </c>
      <c r="AN41" s="48">
        <f t="shared" si="11"/>
        <v>0</v>
      </c>
      <c r="AO41" s="48">
        <f t="shared" si="11"/>
        <v>0</v>
      </c>
      <c r="AP41" s="48">
        <f t="shared" si="11"/>
        <v>0</v>
      </c>
      <c r="AQ41" s="48">
        <f t="shared" si="11"/>
        <v>0</v>
      </c>
      <c r="AR41" s="48">
        <f t="shared" si="11"/>
        <v>0</v>
      </c>
      <c r="AS41" s="48">
        <f t="shared" si="11"/>
        <v>0</v>
      </c>
      <c r="AT41" s="48">
        <f t="shared" si="11"/>
        <v>0</v>
      </c>
      <c r="AU41" s="48">
        <f t="shared" si="11"/>
        <v>0</v>
      </c>
      <c r="AV41" s="48">
        <f t="shared" si="11"/>
        <v>0</v>
      </c>
      <c r="AW41" s="48">
        <f t="shared" si="11"/>
        <v>0</v>
      </c>
      <c r="AX41" s="48">
        <f t="shared" si="11"/>
        <v>0</v>
      </c>
      <c r="AY41" s="48">
        <f t="shared" si="11"/>
        <v>0</v>
      </c>
      <c r="AZ41" s="48">
        <f t="shared" si="11"/>
        <v>0</v>
      </c>
      <c r="BA41" s="48">
        <f t="shared" si="11"/>
        <v>0</v>
      </c>
      <c r="BB41" s="48">
        <f t="shared" si="11"/>
        <v>0</v>
      </c>
      <c r="BC41" s="48">
        <f t="shared" si="11"/>
        <v>0</v>
      </c>
      <c r="BD41" s="48">
        <f t="shared" si="11"/>
        <v>0</v>
      </c>
      <c r="BE41" s="48">
        <f t="shared" si="11"/>
        <v>0</v>
      </c>
      <c r="BF41" s="47"/>
      <c r="BG41" s="72"/>
    </row>
    <row r="42" spans="1:59" s="55" customFormat="1" ht="26.25" x14ac:dyDescent="0.25">
      <c r="A42" s="73" t="s">
        <v>20</v>
      </c>
      <c r="B42" s="73" t="s">
        <v>47</v>
      </c>
      <c r="C42" s="48">
        <f>SUM(C43:C45)+SUM(C47:C54)</f>
        <v>0</v>
      </c>
      <c r="D42" s="48">
        <f t="shared" ref="D42:AH42" si="12">SUM(D43:D45)+SUM(D47:D54)</f>
        <v>0</v>
      </c>
      <c r="E42" s="48">
        <f t="shared" si="12"/>
        <v>0</v>
      </c>
      <c r="F42" s="48">
        <f t="shared" si="12"/>
        <v>0</v>
      </c>
      <c r="G42" s="48">
        <f t="shared" si="12"/>
        <v>0</v>
      </c>
      <c r="H42" s="48">
        <f t="shared" si="12"/>
        <v>0</v>
      </c>
      <c r="I42" s="48">
        <f t="shared" si="12"/>
        <v>0</v>
      </c>
      <c r="J42" s="48">
        <f t="shared" si="12"/>
        <v>0</v>
      </c>
      <c r="K42" s="48">
        <f t="shared" si="12"/>
        <v>0</v>
      </c>
      <c r="L42" s="48">
        <f t="shared" si="12"/>
        <v>0</v>
      </c>
      <c r="M42" s="48">
        <f t="shared" si="12"/>
        <v>0</v>
      </c>
      <c r="N42" s="48">
        <f t="shared" si="12"/>
        <v>0</v>
      </c>
      <c r="O42" s="48">
        <f t="shared" si="12"/>
        <v>0</v>
      </c>
      <c r="P42" s="48">
        <f t="shared" si="12"/>
        <v>0</v>
      </c>
      <c r="Q42" s="48">
        <f t="shared" si="12"/>
        <v>0</v>
      </c>
      <c r="R42" s="48">
        <f t="shared" si="12"/>
        <v>0</v>
      </c>
      <c r="S42" s="48">
        <f t="shared" si="12"/>
        <v>0</v>
      </c>
      <c r="T42" s="48">
        <f t="shared" si="12"/>
        <v>0</v>
      </c>
      <c r="U42" s="48">
        <f t="shared" si="12"/>
        <v>0</v>
      </c>
      <c r="V42" s="48">
        <f t="shared" si="12"/>
        <v>0</v>
      </c>
      <c r="W42" s="48">
        <f t="shared" si="12"/>
        <v>0</v>
      </c>
      <c r="X42" s="48">
        <f t="shared" si="12"/>
        <v>0</v>
      </c>
      <c r="Y42" s="48">
        <f t="shared" si="12"/>
        <v>0</v>
      </c>
      <c r="Z42" s="48">
        <f t="shared" si="12"/>
        <v>0</v>
      </c>
      <c r="AA42" s="48">
        <f t="shared" si="12"/>
        <v>0</v>
      </c>
      <c r="AB42" s="48">
        <f t="shared" si="12"/>
        <v>0</v>
      </c>
      <c r="AC42" s="48">
        <f t="shared" si="12"/>
        <v>0</v>
      </c>
      <c r="AD42" s="48">
        <f t="shared" si="12"/>
        <v>0</v>
      </c>
      <c r="AE42" s="48">
        <f t="shared" si="12"/>
        <v>0</v>
      </c>
      <c r="AF42" s="48">
        <f t="shared" si="12"/>
        <v>0</v>
      </c>
      <c r="AG42" s="48">
        <f t="shared" si="12"/>
        <v>0</v>
      </c>
      <c r="AH42" s="48">
        <f t="shared" si="12"/>
        <v>0</v>
      </c>
      <c r="AI42" s="48">
        <f t="shared" ref="AI42:BE42" si="13">SUM(AI43:AI45)+SUM(AI47:AI54)</f>
        <v>0</v>
      </c>
      <c r="AJ42" s="48">
        <f t="shared" si="13"/>
        <v>0</v>
      </c>
      <c r="AK42" s="48">
        <f t="shared" si="13"/>
        <v>0</v>
      </c>
      <c r="AL42" s="48">
        <f t="shared" si="13"/>
        <v>0</v>
      </c>
      <c r="AM42" s="48">
        <f t="shared" si="13"/>
        <v>0</v>
      </c>
      <c r="AN42" s="48">
        <f t="shared" si="13"/>
        <v>0</v>
      </c>
      <c r="AO42" s="48">
        <f t="shared" si="13"/>
        <v>0</v>
      </c>
      <c r="AP42" s="48">
        <f t="shared" si="13"/>
        <v>0</v>
      </c>
      <c r="AQ42" s="48">
        <f t="shared" si="13"/>
        <v>0</v>
      </c>
      <c r="AR42" s="48">
        <f t="shared" si="13"/>
        <v>0</v>
      </c>
      <c r="AS42" s="48">
        <f t="shared" si="13"/>
        <v>0</v>
      </c>
      <c r="AT42" s="48">
        <f t="shared" si="13"/>
        <v>0</v>
      </c>
      <c r="AU42" s="48">
        <f t="shared" si="13"/>
        <v>0</v>
      </c>
      <c r="AV42" s="48">
        <f t="shared" si="13"/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f t="shared" si="13"/>
        <v>0</v>
      </c>
      <c r="BA42" s="48">
        <f t="shared" si="13"/>
        <v>0</v>
      </c>
      <c r="BB42" s="48">
        <f t="shared" si="13"/>
        <v>0</v>
      </c>
      <c r="BC42" s="48">
        <f t="shared" si="13"/>
        <v>0</v>
      </c>
      <c r="BD42" s="48">
        <f t="shared" si="13"/>
        <v>0</v>
      </c>
      <c r="BE42" s="48">
        <f t="shared" si="13"/>
        <v>0</v>
      </c>
      <c r="BF42" s="47"/>
      <c r="BG42" s="74" t="s">
        <v>61</v>
      </c>
    </row>
    <row r="43" spans="1:59" s="55" customFormat="1" x14ac:dyDescent="0.25">
      <c r="A43" s="75" t="s">
        <v>71</v>
      </c>
      <c r="B43" s="76" t="s">
        <v>65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227" t="s">
        <v>395</v>
      </c>
    </row>
    <row r="44" spans="1:59" s="55" customFormat="1" x14ac:dyDescent="0.25">
      <c r="A44" s="75" t="s">
        <v>72</v>
      </c>
      <c r="B44" s="76" t="s">
        <v>66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228"/>
    </row>
    <row r="45" spans="1:59" s="55" customFormat="1" x14ac:dyDescent="0.25">
      <c r="A45" s="75" t="s">
        <v>73</v>
      </c>
      <c r="B45" s="76" t="s">
        <v>67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228"/>
    </row>
    <row r="46" spans="1:59" s="55" customFormat="1" x14ac:dyDescent="0.25">
      <c r="A46" s="75" t="s">
        <v>74</v>
      </c>
      <c r="B46" s="76" t="s">
        <v>476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228"/>
    </row>
    <row r="47" spans="1:59" s="55" customFormat="1" x14ac:dyDescent="0.25">
      <c r="A47" s="75" t="s">
        <v>75</v>
      </c>
      <c r="B47" s="76" t="s">
        <v>145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228"/>
    </row>
    <row r="48" spans="1:59" s="55" customFormat="1" x14ac:dyDescent="0.25">
      <c r="A48" s="75" t="s">
        <v>76</v>
      </c>
      <c r="B48" s="76" t="s">
        <v>172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228"/>
    </row>
    <row r="49" spans="1:59" s="55" customFormat="1" x14ac:dyDescent="0.25">
      <c r="A49" s="75" t="s">
        <v>77</v>
      </c>
      <c r="B49" s="76" t="s">
        <v>173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228"/>
    </row>
    <row r="50" spans="1:59" s="55" customFormat="1" x14ac:dyDescent="0.25">
      <c r="A50" s="75" t="s">
        <v>388</v>
      </c>
      <c r="B50" s="76" t="s">
        <v>390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228"/>
    </row>
    <row r="51" spans="1:59" s="55" customFormat="1" x14ac:dyDescent="0.25">
      <c r="A51" s="75" t="s">
        <v>389</v>
      </c>
      <c r="B51" s="76" t="s">
        <v>392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229"/>
    </row>
    <row r="52" spans="1:59" s="55" customFormat="1" ht="26.25" x14ac:dyDescent="0.25">
      <c r="A52" s="75" t="s">
        <v>391</v>
      </c>
      <c r="B52" s="76" t="s">
        <v>68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74" t="s">
        <v>381</v>
      </c>
    </row>
    <row r="53" spans="1:59" s="55" customFormat="1" x14ac:dyDescent="0.25">
      <c r="A53" s="75" t="s">
        <v>393</v>
      </c>
      <c r="B53" s="76" t="s">
        <v>69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74"/>
    </row>
    <row r="54" spans="1:59" s="55" customFormat="1" x14ac:dyDescent="0.25">
      <c r="A54" s="75" t="s">
        <v>394</v>
      </c>
      <c r="B54" s="76" t="s">
        <v>70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74"/>
    </row>
    <row r="55" spans="1:59" s="55" customFormat="1" x14ac:dyDescent="0.25">
      <c r="A55" s="58" t="s">
        <v>21</v>
      </c>
      <c r="B55" s="78" t="s">
        <v>18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79" t="s">
        <v>41</v>
      </c>
    </row>
    <row r="56" spans="1:59" s="55" customFormat="1" x14ac:dyDescent="0.25">
      <c r="A56" s="58" t="s">
        <v>22</v>
      </c>
      <c r="B56" s="78" t="s">
        <v>19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79" t="s">
        <v>42</v>
      </c>
    </row>
    <row r="57" spans="1:59" s="55" customFormat="1" x14ac:dyDescent="0.25">
      <c r="A57" s="56" t="s">
        <v>24</v>
      </c>
      <c r="B57" s="56" t="s">
        <v>23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79" t="s">
        <v>112</v>
      </c>
    </row>
    <row r="58" spans="1:59" s="55" customFormat="1" x14ac:dyDescent="0.25">
      <c r="A58" s="56" t="s">
        <v>26</v>
      </c>
      <c r="B58" s="65" t="s">
        <v>25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79" t="s">
        <v>113</v>
      </c>
    </row>
    <row r="59" spans="1:59" s="55" customFormat="1" ht="29.25" x14ac:dyDescent="0.25">
      <c r="A59" s="56" t="s">
        <v>28</v>
      </c>
      <c r="B59" s="80" t="s">
        <v>27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50" t="s">
        <v>114</v>
      </c>
    </row>
    <row r="60" spans="1:59" s="55" customFormat="1" x14ac:dyDescent="0.25">
      <c r="A60" s="46" t="s">
        <v>30</v>
      </c>
      <c r="B60" s="51" t="s">
        <v>29</v>
      </c>
      <c r="C60" s="52">
        <f>SUM(C61:C64)</f>
        <v>0</v>
      </c>
      <c r="D60" s="52">
        <f t="shared" ref="D60:BE60" si="14">SUM(D61:D64)</f>
        <v>0</v>
      </c>
      <c r="E60" s="52">
        <f t="shared" si="14"/>
        <v>0</v>
      </c>
      <c r="F60" s="52">
        <f t="shared" si="14"/>
        <v>0</v>
      </c>
      <c r="G60" s="52">
        <f t="shared" si="14"/>
        <v>0</v>
      </c>
      <c r="H60" s="52">
        <f t="shared" si="14"/>
        <v>0</v>
      </c>
      <c r="I60" s="52">
        <f t="shared" si="14"/>
        <v>0</v>
      </c>
      <c r="J60" s="52">
        <f t="shared" si="14"/>
        <v>0</v>
      </c>
      <c r="K60" s="52">
        <f t="shared" si="14"/>
        <v>0</v>
      </c>
      <c r="L60" s="52">
        <f t="shared" si="14"/>
        <v>0</v>
      </c>
      <c r="M60" s="52">
        <f t="shared" si="14"/>
        <v>0</v>
      </c>
      <c r="N60" s="52">
        <f t="shared" si="14"/>
        <v>0</v>
      </c>
      <c r="O60" s="52">
        <f t="shared" si="14"/>
        <v>0</v>
      </c>
      <c r="P60" s="52">
        <f t="shared" si="14"/>
        <v>0</v>
      </c>
      <c r="Q60" s="52">
        <f t="shared" si="14"/>
        <v>0</v>
      </c>
      <c r="R60" s="52">
        <f t="shared" ref="R60:V60" si="15">SUM(R61:R64)</f>
        <v>0</v>
      </c>
      <c r="S60" s="52">
        <f t="shared" si="15"/>
        <v>0</v>
      </c>
      <c r="T60" s="52">
        <f t="shared" si="15"/>
        <v>0</v>
      </c>
      <c r="U60" s="52">
        <f t="shared" si="15"/>
        <v>0</v>
      </c>
      <c r="V60" s="52">
        <f t="shared" si="15"/>
        <v>0</v>
      </c>
      <c r="W60" s="52">
        <f t="shared" si="14"/>
        <v>0</v>
      </c>
      <c r="X60" s="52">
        <f t="shared" si="14"/>
        <v>0</v>
      </c>
      <c r="Y60" s="52">
        <f t="shared" si="14"/>
        <v>0</v>
      </c>
      <c r="Z60" s="52">
        <f t="shared" si="14"/>
        <v>0</v>
      </c>
      <c r="AA60" s="52">
        <f t="shared" si="14"/>
        <v>0</v>
      </c>
      <c r="AB60" s="52">
        <f t="shared" si="14"/>
        <v>0</v>
      </c>
      <c r="AC60" s="52">
        <f t="shared" si="14"/>
        <v>0</v>
      </c>
      <c r="AD60" s="52">
        <f t="shared" si="14"/>
        <v>0</v>
      </c>
      <c r="AE60" s="52">
        <f t="shared" si="14"/>
        <v>0</v>
      </c>
      <c r="AF60" s="52">
        <f t="shared" si="14"/>
        <v>0</v>
      </c>
      <c r="AG60" s="52">
        <f t="shared" si="14"/>
        <v>0</v>
      </c>
      <c r="AH60" s="52">
        <f t="shared" si="14"/>
        <v>0</v>
      </c>
      <c r="AI60" s="52">
        <f t="shared" si="14"/>
        <v>0</v>
      </c>
      <c r="AJ60" s="52">
        <f t="shared" si="14"/>
        <v>0</v>
      </c>
      <c r="AK60" s="52">
        <f t="shared" si="14"/>
        <v>0</v>
      </c>
      <c r="AL60" s="52">
        <f t="shared" si="14"/>
        <v>0</v>
      </c>
      <c r="AM60" s="52">
        <f t="shared" si="14"/>
        <v>0</v>
      </c>
      <c r="AN60" s="52">
        <f t="shared" si="14"/>
        <v>0</v>
      </c>
      <c r="AO60" s="52">
        <f t="shared" si="14"/>
        <v>0</v>
      </c>
      <c r="AP60" s="52">
        <f t="shared" si="14"/>
        <v>0</v>
      </c>
      <c r="AQ60" s="52">
        <f t="shared" si="14"/>
        <v>0</v>
      </c>
      <c r="AR60" s="52">
        <f t="shared" si="14"/>
        <v>0</v>
      </c>
      <c r="AS60" s="52">
        <f t="shared" si="14"/>
        <v>0</v>
      </c>
      <c r="AT60" s="52">
        <f t="shared" si="14"/>
        <v>0</v>
      </c>
      <c r="AU60" s="52">
        <f t="shared" si="14"/>
        <v>0</v>
      </c>
      <c r="AV60" s="52">
        <f t="shared" ref="AV60:AZ60" si="16">SUM(AV61:AV64)</f>
        <v>0</v>
      </c>
      <c r="AW60" s="52">
        <f t="shared" si="16"/>
        <v>0</v>
      </c>
      <c r="AX60" s="52">
        <f t="shared" si="16"/>
        <v>0</v>
      </c>
      <c r="AY60" s="52">
        <f t="shared" si="16"/>
        <v>0</v>
      </c>
      <c r="AZ60" s="52">
        <f t="shared" si="16"/>
        <v>0</v>
      </c>
      <c r="BA60" s="52">
        <f t="shared" si="14"/>
        <v>0</v>
      </c>
      <c r="BB60" s="52">
        <f t="shared" si="14"/>
        <v>0</v>
      </c>
      <c r="BC60" s="52">
        <f t="shared" si="14"/>
        <v>0</v>
      </c>
      <c r="BD60" s="52">
        <f t="shared" si="14"/>
        <v>0</v>
      </c>
      <c r="BE60" s="52">
        <f t="shared" si="14"/>
        <v>0</v>
      </c>
      <c r="BF60" s="47"/>
      <c r="BG60" s="50" t="s">
        <v>78</v>
      </c>
    </row>
    <row r="61" spans="1:59" s="55" customFormat="1" x14ac:dyDescent="0.25">
      <c r="A61" s="56" t="s">
        <v>34</v>
      </c>
      <c r="B61" s="81" t="s">
        <v>31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47"/>
      <c r="AE61" s="47"/>
      <c r="AF61" s="47"/>
      <c r="AG61" s="47"/>
      <c r="AH61" s="77"/>
      <c r="AI61" s="77"/>
      <c r="AJ61" s="77"/>
      <c r="AK61" s="77"/>
      <c r="AL61" s="4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47"/>
      <c r="BG61" s="224" t="s">
        <v>55</v>
      </c>
    </row>
    <row r="62" spans="1:59" s="55" customFormat="1" x14ac:dyDescent="0.25">
      <c r="A62" s="56" t="s">
        <v>35</v>
      </c>
      <c r="B62" s="81" t="s">
        <v>32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47"/>
      <c r="AE62" s="47"/>
      <c r="AF62" s="47"/>
      <c r="AG62" s="47"/>
      <c r="AH62" s="77"/>
      <c r="AI62" s="77"/>
      <c r="AJ62" s="77"/>
      <c r="AK62" s="77"/>
      <c r="AL62" s="4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47"/>
      <c r="BG62" s="225"/>
    </row>
    <row r="63" spans="1:59" s="41" customFormat="1" ht="30" x14ac:dyDescent="0.25">
      <c r="A63" s="82" t="s">
        <v>36</v>
      </c>
      <c r="B63" s="81" t="s">
        <v>56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47"/>
      <c r="AE63" s="47"/>
      <c r="AF63" s="47"/>
      <c r="AG63" s="47"/>
      <c r="AH63" s="77"/>
      <c r="AI63" s="77"/>
      <c r="AJ63" s="77"/>
      <c r="AK63" s="77"/>
      <c r="AL63" s="4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47"/>
      <c r="BG63" s="226"/>
    </row>
    <row r="64" spans="1:59" s="55" customFormat="1" ht="26.25" x14ac:dyDescent="0.25">
      <c r="A64" s="56" t="s">
        <v>37</v>
      </c>
      <c r="B64" s="81" t="s">
        <v>33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47"/>
      <c r="AE64" s="47"/>
      <c r="AF64" s="47"/>
      <c r="AG64" s="47"/>
      <c r="AH64" s="77"/>
      <c r="AI64" s="77"/>
      <c r="AJ64" s="77"/>
      <c r="AK64" s="77"/>
      <c r="AL64" s="4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47"/>
      <c r="BG64" s="83" t="s">
        <v>59</v>
      </c>
    </row>
    <row r="65" spans="1:59" s="55" customFormat="1" ht="26.25" x14ac:dyDescent="0.25">
      <c r="A65" s="56" t="s">
        <v>45</v>
      </c>
      <c r="B65" s="68" t="s">
        <v>57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84"/>
      <c r="AE65" s="84"/>
      <c r="AF65" s="84"/>
      <c r="AG65" s="84"/>
      <c r="AH65" s="85"/>
      <c r="AI65" s="85"/>
      <c r="AJ65" s="85"/>
      <c r="AK65" s="85"/>
      <c r="AL65" s="84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47"/>
      <c r="BG65" s="50" t="s">
        <v>115</v>
      </c>
    </row>
    <row r="66" spans="1:59" s="55" customFormat="1" x14ac:dyDescent="0.25">
      <c r="A66" s="86" t="s">
        <v>53</v>
      </c>
      <c r="B66" s="81" t="s">
        <v>117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87"/>
      <c r="AE66" s="87"/>
      <c r="AF66" s="87"/>
      <c r="AG66" s="87"/>
      <c r="AH66" s="77"/>
      <c r="AI66" s="77"/>
      <c r="AJ66" s="77"/>
      <c r="AK66" s="77"/>
      <c r="AL66" s="8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47"/>
      <c r="BG66" s="60" t="s">
        <v>118</v>
      </c>
    </row>
    <row r="67" spans="1:59" s="55" customFormat="1" x14ac:dyDescent="0.25">
      <c r="A67" s="56" t="s">
        <v>54</v>
      </c>
      <c r="B67" s="68" t="s">
        <v>79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87"/>
      <c r="AE67" s="87"/>
      <c r="AF67" s="87"/>
      <c r="AG67" s="87"/>
      <c r="AH67" s="77"/>
      <c r="AI67" s="77"/>
      <c r="AJ67" s="77"/>
      <c r="AK67" s="77"/>
      <c r="AL67" s="8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47"/>
      <c r="BG67" s="50"/>
    </row>
    <row r="68" spans="1:59" s="55" customFormat="1" x14ac:dyDescent="0.25">
      <c r="A68" s="88"/>
      <c r="B68" s="89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3"/>
      <c r="AE68" s="93"/>
      <c r="AF68" s="93"/>
      <c r="AG68" s="93"/>
      <c r="AH68" s="92"/>
      <c r="AI68" s="92"/>
      <c r="AJ68" s="92"/>
      <c r="AK68" s="92"/>
      <c r="AL68" s="93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4"/>
      <c r="BG68" s="90"/>
    </row>
    <row r="69" spans="1:59" s="55" customFormat="1" x14ac:dyDescent="0.25">
      <c r="A69" s="88"/>
      <c r="B69" s="89" t="s">
        <v>414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/>
      <c r="AE69" s="93"/>
      <c r="AF69" s="93"/>
      <c r="AG69" s="93"/>
      <c r="AH69" s="92"/>
      <c r="AI69" s="92"/>
      <c r="AJ69" s="92"/>
      <c r="AK69" s="92"/>
      <c r="AL69" s="93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4"/>
      <c r="BG69" s="90"/>
    </row>
    <row r="70" spans="1:59" s="55" customFormat="1" ht="86.25" x14ac:dyDescent="0.25">
      <c r="A70" s="88"/>
      <c r="B70" s="68" t="s">
        <v>429</v>
      </c>
      <c r="C70" s="150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9"/>
      <c r="AE70" s="159"/>
      <c r="AF70" s="159"/>
      <c r="AG70" s="159"/>
      <c r="AH70" s="158"/>
      <c r="AI70" s="158"/>
      <c r="AJ70" s="158"/>
      <c r="AK70" s="158"/>
      <c r="AL70" s="159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60"/>
      <c r="BG70" s="50"/>
    </row>
    <row r="71" spans="1:59" s="55" customFormat="1" ht="43.5" x14ac:dyDescent="0.25">
      <c r="A71" s="88"/>
      <c r="B71" s="68" t="s">
        <v>417</v>
      </c>
      <c r="C71" s="150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9"/>
      <c r="AE71" s="159"/>
      <c r="AF71" s="159"/>
      <c r="AG71" s="159"/>
      <c r="AH71" s="158"/>
      <c r="AI71" s="158"/>
      <c r="AJ71" s="158"/>
      <c r="AK71" s="158"/>
      <c r="AL71" s="159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60"/>
      <c r="BG71" s="50"/>
    </row>
    <row r="72" spans="1:59" s="55" customFormat="1" x14ac:dyDescent="0.25">
      <c r="A72" s="88"/>
      <c r="B72" s="89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3"/>
      <c r="AE72" s="93"/>
      <c r="AF72" s="93"/>
      <c r="AG72" s="93"/>
      <c r="AH72" s="92"/>
      <c r="AI72" s="92"/>
      <c r="AJ72" s="92"/>
      <c r="AK72" s="92"/>
      <c r="AL72" s="93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4"/>
      <c r="BG72" s="90"/>
    </row>
    <row r="73" spans="1:59" s="55" customFormat="1" x14ac:dyDescent="0.25">
      <c r="A73" s="88"/>
      <c r="B73" s="89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93"/>
      <c r="AF73" s="93"/>
      <c r="AG73" s="93"/>
      <c r="AH73" s="92"/>
      <c r="AI73" s="92"/>
      <c r="AJ73" s="92"/>
      <c r="AK73" s="92"/>
      <c r="AL73" s="93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4"/>
      <c r="BG73" s="90"/>
    </row>
    <row r="74" spans="1:59" s="41" customFormat="1" x14ac:dyDescent="0.25">
      <c r="A74" s="91"/>
      <c r="B74" s="89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3"/>
      <c r="AE74" s="93"/>
      <c r="AF74" s="93"/>
      <c r="AG74" s="93"/>
      <c r="AH74" s="92"/>
      <c r="AI74" s="92"/>
      <c r="AJ74" s="92"/>
      <c r="AK74" s="92"/>
      <c r="AL74" s="93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4"/>
      <c r="BG74" s="90"/>
    </row>
    <row r="75" spans="1:59" x14ac:dyDescent="0.25">
      <c r="B75" s="40" t="s">
        <v>168</v>
      </c>
    </row>
    <row r="76" spans="1:59" ht="25.5" x14ac:dyDescent="0.35">
      <c r="A76" s="214" t="s">
        <v>121</v>
      </c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</row>
    <row r="78" spans="1:59" ht="33" customHeight="1" x14ac:dyDescent="0.25">
      <c r="A78" s="207" t="s">
        <v>4</v>
      </c>
      <c r="B78" s="210" t="s">
        <v>0</v>
      </c>
      <c r="C78" s="211" t="str">
        <f>C9</f>
        <v>Факт на 01.04.2019 г.</v>
      </c>
      <c r="D78" s="212"/>
      <c r="E78" s="212"/>
      <c r="F78" s="213"/>
      <c r="G78" s="211" t="str">
        <f>H9</f>
        <v>Факт на 01.07.2019 г.</v>
      </c>
      <c r="H78" s="212"/>
      <c r="I78" s="212"/>
      <c r="J78" s="213"/>
      <c r="K78" s="211" t="str">
        <f>M9</f>
        <v>Факт на 01.09.2019 г.</v>
      </c>
      <c r="L78" s="212"/>
      <c r="M78" s="212"/>
      <c r="N78" s="213"/>
      <c r="O78" s="211" t="str">
        <f>R9</f>
        <v>Факт на 01.10.2019 г.</v>
      </c>
      <c r="P78" s="212"/>
      <c r="Q78" s="212"/>
      <c r="R78" s="212"/>
      <c r="S78" s="211" t="str">
        <f>W9</f>
        <v>Факт на 01.01.2020г.</v>
      </c>
      <c r="T78" s="212"/>
      <c r="U78" s="212"/>
      <c r="V78" s="212"/>
      <c r="W78" s="211" t="str">
        <f>AG9</f>
        <v>факт на 01.04.2020г.</v>
      </c>
      <c r="X78" s="212"/>
      <c r="Y78" s="212"/>
      <c r="Z78" s="213"/>
      <c r="AA78" s="201" t="str">
        <f>AL9</f>
        <v>факт на 01.07.2020г.</v>
      </c>
      <c r="AB78" s="201"/>
      <c r="AC78" s="201"/>
      <c r="AD78" s="201"/>
      <c r="AE78" s="201" t="str">
        <f>AQ9</f>
        <v>факт на 01.09.2020г.</v>
      </c>
      <c r="AF78" s="201"/>
      <c r="AG78" s="201"/>
      <c r="AH78" s="201"/>
      <c r="AI78" s="201" t="str">
        <f>AV9</f>
        <v>прогноз на 01.10.2020г.</v>
      </c>
      <c r="AJ78" s="201"/>
      <c r="AK78" s="201"/>
      <c r="AL78" s="201"/>
      <c r="AM78" s="201" t="s">
        <v>116</v>
      </c>
      <c r="AN78" s="201"/>
      <c r="AO78" s="201"/>
      <c r="AP78" s="201"/>
      <c r="AQ78" s="200" t="s">
        <v>43</v>
      </c>
    </row>
    <row r="79" spans="1:59" x14ac:dyDescent="0.25">
      <c r="A79" s="208"/>
      <c r="B79" s="210"/>
      <c r="C79" s="45" t="s">
        <v>96</v>
      </c>
      <c r="D79" s="45" t="s">
        <v>90</v>
      </c>
      <c r="E79" s="45" t="s">
        <v>88</v>
      </c>
      <c r="F79" s="45" t="s">
        <v>89</v>
      </c>
      <c r="G79" s="45" t="s">
        <v>96</v>
      </c>
      <c r="H79" s="45" t="s">
        <v>90</v>
      </c>
      <c r="I79" s="45" t="s">
        <v>88</v>
      </c>
      <c r="J79" s="45" t="s">
        <v>89</v>
      </c>
      <c r="K79" s="45" t="s">
        <v>96</v>
      </c>
      <c r="L79" s="45" t="s">
        <v>90</v>
      </c>
      <c r="M79" s="45" t="s">
        <v>88</v>
      </c>
      <c r="N79" s="45" t="s">
        <v>89</v>
      </c>
      <c r="O79" s="45" t="s">
        <v>96</v>
      </c>
      <c r="P79" s="45" t="s">
        <v>90</v>
      </c>
      <c r="Q79" s="45" t="s">
        <v>88</v>
      </c>
      <c r="R79" s="45" t="s">
        <v>89</v>
      </c>
      <c r="S79" s="45" t="s">
        <v>96</v>
      </c>
      <c r="T79" s="45" t="s">
        <v>90</v>
      </c>
      <c r="U79" s="45" t="s">
        <v>88</v>
      </c>
      <c r="V79" s="45" t="s">
        <v>89</v>
      </c>
      <c r="W79" s="45" t="s">
        <v>96</v>
      </c>
      <c r="X79" s="45" t="s">
        <v>90</v>
      </c>
      <c r="Y79" s="45" t="s">
        <v>88</v>
      </c>
      <c r="Z79" s="45" t="s">
        <v>89</v>
      </c>
      <c r="AA79" s="45" t="s">
        <v>96</v>
      </c>
      <c r="AB79" s="45" t="s">
        <v>90</v>
      </c>
      <c r="AC79" s="45" t="s">
        <v>88</v>
      </c>
      <c r="AD79" s="45" t="s">
        <v>89</v>
      </c>
      <c r="AE79" s="45" t="s">
        <v>96</v>
      </c>
      <c r="AF79" s="45" t="s">
        <v>90</v>
      </c>
      <c r="AG79" s="45" t="s">
        <v>88</v>
      </c>
      <c r="AH79" s="45" t="s">
        <v>89</v>
      </c>
      <c r="AI79" s="45" t="s">
        <v>96</v>
      </c>
      <c r="AJ79" s="45" t="s">
        <v>90</v>
      </c>
      <c r="AK79" s="45" t="s">
        <v>88</v>
      </c>
      <c r="AL79" s="45" t="s">
        <v>89</v>
      </c>
      <c r="AM79" s="45" t="s">
        <v>96</v>
      </c>
      <c r="AN79" s="45" t="s">
        <v>90</v>
      </c>
      <c r="AO79" s="45" t="s">
        <v>88</v>
      </c>
      <c r="AP79" s="45" t="s">
        <v>89</v>
      </c>
      <c r="AQ79" s="200"/>
      <c r="AZ79" s="95"/>
      <c r="BA79" s="95"/>
      <c r="BB79" s="95"/>
      <c r="BC79" s="95"/>
      <c r="BD79" s="95"/>
    </row>
    <row r="80" spans="1:59" x14ac:dyDescent="0.25">
      <c r="A80" s="209"/>
      <c r="B80" s="96">
        <v>1</v>
      </c>
      <c r="C80" s="96">
        <f>B80+1</f>
        <v>2</v>
      </c>
      <c r="D80" s="96">
        <f t="shared" ref="D80:AQ80" si="17">C80+1</f>
        <v>3</v>
      </c>
      <c r="E80" s="96">
        <f t="shared" si="17"/>
        <v>4</v>
      </c>
      <c r="F80" s="96">
        <f t="shared" si="17"/>
        <v>5</v>
      </c>
      <c r="G80" s="96">
        <f t="shared" si="17"/>
        <v>6</v>
      </c>
      <c r="H80" s="96">
        <f t="shared" si="17"/>
        <v>7</v>
      </c>
      <c r="I80" s="96">
        <f t="shared" si="17"/>
        <v>8</v>
      </c>
      <c r="J80" s="96">
        <f t="shared" si="17"/>
        <v>9</v>
      </c>
      <c r="K80" s="96">
        <f t="shared" si="17"/>
        <v>10</v>
      </c>
      <c r="L80" s="96">
        <f t="shared" si="17"/>
        <v>11</v>
      </c>
      <c r="M80" s="96">
        <f t="shared" si="17"/>
        <v>12</v>
      </c>
      <c r="N80" s="96">
        <f t="shared" si="17"/>
        <v>13</v>
      </c>
      <c r="O80" s="96">
        <f t="shared" si="17"/>
        <v>14</v>
      </c>
      <c r="P80" s="96">
        <f t="shared" si="17"/>
        <v>15</v>
      </c>
      <c r="Q80" s="96">
        <f t="shared" si="17"/>
        <v>16</v>
      </c>
      <c r="R80" s="96">
        <f t="shared" si="17"/>
        <v>17</v>
      </c>
      <c r="S80" s="96">
        <f t="shared" si="17"/>
        <v>18</v>
      </c>
      <c r="T80" s="96">
        <f t="shared" si="17"/>
        <v>19</v>
      </c>
      <c r="U80" s="96">
        <f t="shared" si="17"/>
        <v>20</v>
      </c>
      <c r="V80" s="96">
        <f t="shared" si="17"/>
        <v>21</v>
      </c>
      <c r="W80" s="96">
        <f t="shared" si="17"/>
        <v>22</v>
      </c>
      <c r="X80" s="96">
        <f t="shared" si="17"/>
        <v>23</v>
      </c>
      <c r="Y80" s="96">
        <f t="shared" si="17"/>
        <v>24</v>
      </c>
      <c r="Z80" s="96">
        <f t="shared" si="17"/>
        <v>25</v>
      </c>
      <c r="AA80" s="96">
        <f t="shared" si="17"/>
        <v>26</v>
      </c>
      <c r="AB80" s="96">
        <f t="shared" si="17"/>
        <v>27</v>
      </c>
      <c r="AC80" s="96">
        <f t="shared" si="17"/>
        <v>28</v>
      </c>
      <c r="AD80" s="96">
        <f t="shared" si="17"/>
        <v>29</v>
      </c>
      <c r="AE80" s="96">
        <f t="shared" si="17"/>
        <v>30</v>
      </c>
      <c r="AF80" s="96">
        <f t="shared" si="17"/>
        <v>31</v>
      </c>
      <c r="AG80" s="96">
        <f t="shared" si="17"/>
        <v>32</v>
      </c>
      <c r="AH80" s="96">
        <f t="shared" si="17"/>
        <v>33</v>
      </c>
      <c r="AI80" s="96">
        <f t="shared" si="17"/>
        <v>34</v>
      </c>
      <c r="AJ80" s="96">
        <f t="shared" si="17"/>
        <v>35</v>
      </c>
      <c r="AK80" s="96">
        <f t="shared" si="17"/>
        <v>36</v>
      </c>
      <c r="AL80" s="96">
        <f t="shared" si="17"/>
        <v>37</v>
      </c>
      <c r="AM80" s="96">
        <f t="shared" si="17"/>
        <v>38</v>
      </c>
      <c r="AN80" s="96">
        <f t="shared" si="17"/>
        <v>39</v>
      </c>
      <c r="AO80" s="96">
        <f t="shared" si="17"/>
        <v>40</v>
      </c>
      <c r="AP80" s="96">
        <f t="shared" si="17"/>
        <v>41</v>
      </c>
      <c r="AQ80" s="96">
        <f t="shared" si="17"/>
        <v>42</v>
      </c>
      <c r="AZ80" s="97"/>
      <c r="BA80" s="97"/>
      <c r="BB80" s="97"/>
      <c r="BC80" s="97"/>
      <c r="BD80" s="97"/>
    </row>
    <row r="81" spans="1:59" ht="53.25" customHeight="1" x14ac:dyDescent="0.25">
      <c r="A81" s="98">
        <v>1</v>
      </c>
      <c r="B81" s="99" t="s">
        <v>424</v>
      </c>
      <c r="C81" s="52">
        <f>SUM(C82:C89)</f>
        <v>0</v>
      </c>
      <c r="D81" s="52">
        <f t="shared" ref="D81:AP81" si="18">SUM(D82:D89)</f>
        <v>0</v>
      </c>
      <c r="E81" s="52">
        <f t="shared" si="18"/>
        <v>0</v>
      </c>
      <c r="F81" s="52">
        <f t="shared" si="18"/>
        <v>0</v>
      </c>
      <c r="G81" s="52">
        <f t="shared" si="18"/>
        <v>0</v>
      </c>
      <c r="H81" s="52">
        <f t="shared" si="18"/>
        <v>0</v>
      </c>
      <c r="I81" s="52">
        <f t="shared" si="18"/>
        <v>0</v>
      </c>
      <c r="J81" s="52">
        <f t="shared" si="18"/>
        <v>0</v>
      </c>
      <c r="K81" s="52">
        <f t="shared" si="18"/>
        <v>0</v>
      </c>
      <c r="L81" s="52">
        <f t="shared" si="18"/>
        <v>0</v>
      </c>
      <c r="M81" s="52">
        <f t="shared" si="18"/>
        <v>0</v>
      </c>
      <c r="N81" s="52">
        <f t="shared" si="18"/>
        <v>0</v>
      </c>
      <c r="O81" s="52">
        <f t="shared" si="18"/>
        <v>0</v>
      </c>
      <c r="P81" s="52">
        <f t="shared" si="18"/>
        <v>0</v>
      </c>
      <c r="Q81" s="52">
        <f t="shared" si="18"/>
        <v>0</v>
      </c>
      <c r="R81" s="52">
        <f t="shared" si="18"/>
        <v>0</v>
      </c>
      <c r="S81" s="52">
        <f t="shared" si="18"/>
        <v>0</v>
      </c>
      <c r="T81" s="52">
        <f t="shared" si="18"/>
        <v>0</v>
      </c>
      <c r="U81" s="52">
        <f t="shared" si="18"/>
        <v>0</v>
      </c>
      <c r="V81" s="52">
        <f t="shared" si="18"/>
        <v>0</v>
      </c>
      <c r="W81" s="52">
        <f t="shared" si="18"/>
        <v>0</v>
      </c>
      <c r="X81" s="52">
        <f t="shared" si="18"/>
        <v>0</v>
      </c>
      <c r="Y81" s="52">
        <f t="shared" si="18"/>
        <v>0</v>
      </c>
      <c r="Z81" s="52">
        <f t="shared" si="18"/>
        <v>0</v>
      </c>
      <c r="AA81" s="52">
        <f t="shared" si="18"/>
        <v>0</v>
      </c>
      <c r="AB81" s="52">
        <f t="shared" si="18"/>
        <v>0</v>
      </c>
      <c r="AC81" s="52">
        <f t="shared" si="18"/>
        <v>0</v>
      </c>
      <c r="AD81" s="52">
        <f t="shared" si="18"/>
        <v>0</v>
      </c>
      <c r="AE81" s="52">
        <f t="shared" si="18"/>
        <v>0</v>
      </c>
      <c r="AF81" s="52">
        <f t="shared" si="18"/>
        <v>0</v>
      </c>
      <c r="AG81" s="52">
        <f t="shared" si="18"/>
        <v>0</v>
      </c>
      <c r="AH81" s="52">
        <f t="shared" si="18"/>
        <v>0</v>
      </c>
      <c r="AI81" s="52">
        <f t="shared" si="18"/>
        <v>0</v>
      </c>
      <c r="AJ81" s="52">
        <f t="shared" si="18"/>
        <v>0</v>
      </c>
      <c r="AK81" s="52">
        <f t="shared" si="18"/>
        <v>0</v>
      </c>
      <c r="AL81" s="52">
        <f t="shared" si="18"/>
        <v>0</v>
      </c>
      <c r="AM81" s="52">
        <f t="shared" si="18"/>
        <v>0</v>
      </c>
      <c r="AN81" s="52">
        <f t="shared" si="18"/>
        <v>0</v>
      </c>
      <c r="AO81" s="52">
        <f t="shared" si="18"/>
        <v>0</v>
      </c>
      <c r="AP81" s="52">
        <f t="shared" si="18"/>
        <v>0</v>
      </c>
      <c r="AQ81" s="199" t="s">
        <v>106</v>
      </c>
      <c r="AZ81" s="93"/>
      <c r="BA81" s="93"/>
      <c r="BB81" s="93"/>
      <c r="BC81" s="93"/>
      <c r="BD81" s="93"/>
    </row>
    <row r="82" spans="1:59" ht="45" x14ac:dyDescent="0.25">
      <c r="A82" s="100" t="s">
        <v>81</v>
      </c>
      <c r="B82" s="101" t="s">
        <v>50</v>
      </c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99"/>
      <c r="AZ82" s="103"/>
      <c r="BA82" s="103"/>
      <c r="BB82" s="103"/>
      <c r="BC82" s="103"/>
      <c r="BD82" s="103"/>
    </row>
    <row r="83" spans="1:59" ht="60" x14ac:dyDescent="0.25">
      <c r="A83" s="98" t="s">
        <v>82</v>
      </c>
      <c r="B83" s="101" t="s">
        <v>51</v>
      </c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99"/>
      <c r="AZ83" s="103"/>
      <c r="BA83" s="103"/>
      <c r="BB83" s="103"/>
      <c r="BC83" s="103"/>
      <c r="BD83" s="103"/>
    </row>
    <row r="84" spans="1:59" ht="30" x14ac:dyDescent="0.25">
      <c r="A84" s="98" t="s">
        <v>83</v>
      </c>
      <c r="B84" s="101" t="s">
        <v>80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99"/>
      <c r="AZ84" s="103"/>
      <c r="BA84" s="103"/>
      <c r="BB84" s="103"/>
      <c r="BC84" s="103"/>
      <c r="BD84" s="103"/>
    </row>
    <row r="85" spans="1:59" ht="30" x14ac:dyDescent="0.25">
      <c r="A85" s="98" t="s">
        <v>84</v>
      </c>
      <c r="B85" s="101" t="s">
        <v>48</v>
      </c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99"/>
      <c r="AZ85" s="103"/>
      <c r="BA85" s="103"/>
      <c r="BB85" s="103"/>
      <c r="BC85" s="103"/>
      <c r="BD85" s="103"/>
    </row>
    <row r="86" spans="1:59" ht="30" x14ac:dyDescent="0.25">
      <c r="A86" s="98" t="s">
        <v>85</v>
      </c>
      <c r="B86" s="101" t="s">
        <v>49</v>
      </c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99"/>
      <c r="AZ86" s="103"/>
      <c r="BA86" s="103"/>
      <c r="BB86" s="103"/>
      <c r="BC86" s="103"/>
      <c r="BD86" s="103"/>
    </row>
    <row r="87" spans="1:59" ht="30" x14ac:dyDescent="0.25">
      <c r="A87" s="98" t="s">
        <v>86</v>
      </c>
      <c r="B87" s="101" t="s">
        <v>99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99"/>
      <c r="AZ87" s="103"/>
      <c r="BA87" s="103"/>
      <c r="BB87" s="103"/>
      <c r="BC87" s="103"/>
      <c r="BD87" s="103"/>
    </row>
    <row r="88" spans="1:59" ht="30" x14ac:dyDescent="0.25">
      <c r="A88" s="98" t="s">
        <v>98</v>
      </c>
      <c r="B88" s="101" t="s">
        <v>100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99"/>
      <c r="AZ88" s="103"/>
      <c r="BA88" s="103"/>
      <c r="BB88" s="103"/>
      <c r="BC88" s="103"/>
      <c r="BD88" s="103"/>
    </row>
    <row r="89" spans="1:59" x14ac:dyDescent="0.25">
      <c r="A89" s="98" t="s">
        <v>101</v>
      </c>
      <c r="B89" s="101" t="s">
        <v>87</v>
      </c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99"/>
      <c r="AZ89" s="103"/>
      <c r="BA89" s="103"/>
      <c r="BB89" s="103"/>
      <c r="BC89" s="103"/>
      <c r="BD89" s="103"/>
    </row>
    <row r="90" spans="1:59" ht="39.75" customHeight="1" x14ac:dyDescent="0.25">
      <c r="A90" s="98">
        <v>2</v>
      </c>
      <c r="B90" s="99" t="s">
        <v>425</v>
      </c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99"/>
      <c r="AZ90" s="103"/>
      <c r="BA90" s="103"/>
      <c r="BB90" s="103"/>
      <c r="BC90" s="103"/>
      <c r="BD90" s="103"/>
    </row>
    <row r="91" spans="1:59" s="106" customFormat="1" x14ac:dyDescent="0.25">
      <c r="A91" s="104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4"/>
      <c r="AF91" s="104"/>
      <c r="AG91" s="104"/>
      <c r="AH91" s="104"/>
      <c r="AM91" s="104"/>
      <c r="AN91" s="107"/>
      <c r="AO91" s="107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9"/>
      <c r="BG91" s="107"/>
    </row>
    <row r="92" spans="1:59" x14ac:dyDescent="0.25">
      <c r="B92" s="102"/>
      <c r="C92" s="110" t="s">
        <v>44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G92" s="110"/>
    </row>
  </sheetData>
  <customSheetViews>
    <customSheetView guid="{5446E986-9965-41A3-A2EA-8A6AB12C4CE9}" scale="70" showGridLines="0">
      <pane xSplit="2" ySplit="12" topLeftCell="C68" activePane="bottomRight" state="frozen"/>
      <selection pane="bottomRight" activeCell="L82" sqref="L82"/>
      <pageMargins left="0.7" right="0.7" top="0.75" bottom="0.75" header="0.3" footer="0.3"/>
      <pageSetup paperSize="9" scale="23" orientation="portrait" r:id="rId1"/>
    </customSheetView>
    <customSheetView guid="{BA8F69EF-2B62-4559-B9F3-DA72DDF2CB0A}" scale="70" showGridLines="0">
      <pane xSplit="2" ySplit="9" topLeftCell="AU37" activePane="bottomRight" state="frozen"/>
      <selection pane="bottomRight" activeCell="BB50" sqref="BB50"/>
      <pageMargins left="0.7" right="0.7" top="0.75" bottom="0.75" header="0.3" footer="0.3"/>
      <pageSetup paperSize="9" scale="23" orientation="portrait" r:id="rId2"/>
    </customSheetView>
    <customSheetView guid="{D261CE79-88B0-45A3-9B89-4C47E8D6E95A}" scale="70" showGridLines="0">
      <pane xSplit="2" ySplit="9" topLeftCell="AU37" activePane="bottomRight" state="frozen"/>
      <selection pane="bottomRight" activeCell="BB50" sqref="BB50"/>
      <pageMargins left="0.7" right="0.7" top="0.75" bottom="0.75" header="0.3" footer="0.3"/>
      <pageSetup paperSize="9" scale="23" orientation="portrait" r:id="rId3"/>
    </customSheetView>
    <customSheetView guid="{9FD42FA3-333B-4331-8524-A955B5B4ED78}" scale="70" showGridLines="0">
      <pane xSplit="2" ySplit="12" topLeftCell="C68" activePane="bottomRight" state="frozen"/>
      <selection pane="bottomRight" activeCell="L82" sqref="L82"/>
      <pageMargins left="0.7" right="0.7" top="0.75" bottom="0.75" header="0.3" footer="0.3"/>
      <pageSetup paperSize="9" scale="23" orientation="portrait" r:id="rId4"/>
    </customSheetView>
  </customSheetViews>
  <mergeCells count="75">
    <mergeCell ref="A2:BG2"/>
    <mergeCell ref="A6:AN6"/>
    <mergeCell ref="B7:B11"/>
    <mergeCell ref="BF7:BF11"/>
    <mergeCell ref="H9:L9"/>
    <mergeCell ref="C9:G9"/>
    <mergeCell ref="E10:E11"/>
    <mergeCell ref="F10:G10"/>
    <mergeCell ref="J10:J11"/>
    <mergeCell ref="K10:L10"/>
    <mergeCell ref="AB9:AF9"/>
    <mergeCell ref="R9:V9"/>
    <mergeCell ref="S10:S11"/>
    <mergeCell ref="A4:BG4"/>
    <mergeCell ref="T10:T11"/>
    <mergeCell ref="U10:V10"/>
    <mergeCell ref="BG61:BG63"/>
    <mergeCell ref="AI10:AI11"/>
    <mergeCell ref="AJ10:AK10"/>
    <mergeCell ref="AQ9:AU9"/>
    <mergeCell ref="AS10:AS11"/>
    <mergeCell ref="AT10:AU10"/>
    <mergeCell ref="AL9:AP9"/>
    <mergeCell ref="AN10:AN11"/>
    <mergeCell ref="AO10:AP10"/>
    <mergeCell ref="AV9:AZ9"/>
    <mergeCell ref="AX10:AX11"/>
    <mergeCell ref="AY10:AZ10"/>
    <mergeCell ref="BG43:BG51"/>
    <mergeCell ref="AG9:AK9"/>
    <mergeCell ref="BG7:BG11"/>
    <mergeCell ref="AB7:BE8"/>
    <mergeCell ref="P10:Q10"/>
    <mergeCell ref="R10:R11"/>
    <mergeCell ref="A7:A11"/>
    <mergeCell ref="M9:Q9"/>
    <mergeCell ref="C10:C11"/>
    <mergeCell ref="C7:AA8"/>
    <mergeCell ref="Y10:Y11"/>
    <mergeCell ref="I10:I11"/>
    <mergeCell ref="H10:H11"/>
    <mergeCell ref="N10:N11"/>
    <mergeCell ref="M10:M11"/>
    <mergeCell ref="A78:A80"/>
    <mergeCell ref="B78:B79"/>
    <mergeCell ref="AC10:AC11"/>
    <mergeCell ref="AB10:AB11"/>
    <mergeCell ref="AD10:AD11"/>
    <mergeCell ref="C78:F78"/>
    <mergeCell ref="G78:J78"/>
    <mergeCell ref="K78:N78"/>
    <mergeCell ref="W78:Z78"/>
    <mergeCell ref="O78:R78"/>
    <mergeCell ref="S78:V78"/>
    <mergeCell ref="A76:AN76"/>
    <mergeCell ref="X10:X11"/>
    <mergeCell ref="W10:W11"/>
    <mergeCell ref="O10:O11"/>
    <mergeCell ref="D10:D11"/>
    <mergeCell ref="BA9:BE9"/>
    <mergeCell ref="AA78:AD78"/>
    <mergeCell ref="AI78:AL78"/>
    <mergeCell ref="BC10:BC11"/>
    <mergeCell ref="AH10:AH11"/>
    <mergeCell ref="AG10:AG11"/>
    <mergeCell ref="AM10:AM11"/>
    <mergeCell ref="AL10:AL11"/>
    <mergeCell ref="W9:AA9"/>
    <mergeCell ref="Z10:AA10"/>
    <mergeCell ref="AQ81:AQ90"/>
    <mergeCell ref="AQ78:AQ79"/>
    <mergeCell ref="AE78:AH78"/>
    <mergeCell ref="AM78:AP78"/>
    <mergeCell ref="BD10:BE10"/>
    <mergeCell ref="AE10:AF10"/>
  </mergeCells>
  <pageMargins left="0.7" right="0.7" top="0.75" bottom="0.75" header="0.3" footer="0.3"/>
  <pageSetup paperSize="9" scale="23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view="pageBreakPreview" zoomScale="40" zoomScaleNormal="60" zoomScaleSheetLayoutView="40" workbookViewId="0">
      <selection activeCell="K53" sqref="K53"/>
    </sheetView>
  </sheetViews>
  <sheetFormatPr defaultRowHeight="15" x14ac:dyDescent="0.25"/>
  <cols>
    <col min="1" max="1" width="9.140625" style="1"/>
    <col min="2" max="2" width="54.28515625" style="27" customWidth="1"/>
    <col min="3" max="3" width="21" style="27" customWidth="1"/>
    <col min="4" max="4" width="6.7109375" style="119" customWidth="1"/>
    <col min="5" max="5" width="18.42578125" style="119" customWidth="1"/>
    <col min="6" max="6" width="14.140625" style="1" customWidth="1"/>
    <col min="7" max="7" width="15.5703125" style="1" customWidth="1"/>
    <col min="8" max="8" width="10" style="28" customWidth="1"/>
    <col min="9" max="9" width="14" style="1" customWidth="1"/>
    <col min="10" max="10" width="24.5703125" style="1" customWidth="1"/>
    <col min="11" max="11" width="15.140625" style="1" customWidth="1"/>
    <col min="12" max="12" width="25.28515625" style="1" customWidth="1"/>
    <col min="13" max="13" width="13.85546875" style="1" customWidth="1"/>
    <col min="14" max="14" width="17.42578125" style="1" customWidth="1"/>
    <col min="15" max="15" width="10.42578125" style="1" customWidth="1"/>
    <col min="16" max="16" width="15.7109375" style="1" customWidth="1"/>
    <col min="17" max="17" width="10.42578125" style="28" customWidth="1"/>
    <col min="18" max="18" width="9.42578125" style="1" customWidth="1"/>
    <col min="19" max="19" width="25.5703125" style="1" customWidth="1"/>
    <col min="20" max="20" width="10.140625" style="1" customWidth="1"/>
    <col min="21" max="21" width="24.5703125" style="1" customWidth="1"/>
    <col min="22" max="22" width="10.42578125" style="1" customWidth="1"/>
    <col min="23" max="23" width="15.140625" style="1" customWidth="1"/>
    <col min="24" max="24" width="13.85546875" style="28" customWidth="1"/>
    <col min="25" max="25" width="11.7109375" style="28" customWidth="1"/>
    <col min="26" max="26" width="14" style="1" customWidth="1"/>
    <col min="27" max="27" width="26" style="1" customWidth="1"/>
    <col min="28" max="28" width="14.28515625" style="1" customWidth="1"/>
    <col min="29" max="29" width="26" style="1" customWidth="1"/>
    <col min="30" max="30" width="10.5703125" style="1" customWidth="1"/>
    <col min="31" max="31" width="15" style="1" customWidth="1"/>
    <col min="32" max="16384" width="9.140625" style="1"/>
  </cols>
  <sheetData>
    <row r="1" spans="1:31" x14ac:dyDescent="0.25">
      <c r="A1" s="1" t="s">
        <v>147</v>
      </c>
    </row>
    <row r="2" spans="1:31" ht="60" customHeight="1" x14ac:dyDescent="0.25">
      <c r="A2" s="242" t="s">
        <v>473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7.25" customHeight="1" x14ac:dyDescent="0.25">
      <c r="A3" s="131"/>
      <c r="B3" s="131"/>
      <c r="C3" s="131"/>
      <c r="D3" s="137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ht="30.7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</row>
    <row r="5" spans="1:31" ht="32.25" customHeight="1" x14ac:dyDescent="0.25">
      <c r="A5" s="244" t="s">
        <v>148</v>
      </c>
      <c r="B5" s="244" t="s">
        <v>149</v>
      </c>
      <c r="C5" s="244" t="s">
        <v>359</v>
      </c>
      <c r="D5" s="244" t="s">
        <v>150</v>
      </c>
      <c r="E5" s="245" t="s">
        <v>400</v>
      </c>
      <c r="F5" s="244" t="s">
        <v>471</v>
      </c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</row>
    <row r="6" spans="1:31" ht="19.5" customHeight="1" x14ac:dyDescent="0.25">
      <c r="A6" s="244"/>
      <c r="B6" s="244"/>
      <c r="C6" s="244"/>
      <c r="D6" s="244"/>
      <c r="E6" s="246"/>
      <c r="F6" s="248" t="s">
        <v>446</v>
      </c>
      <c r="G6" s="249"/>
      <c r="H6" s="249"/>
      <c r="I6" s="249"/>
      <c r="J6" s="249"/>
      <c r="K6" s="249"/>
      <c r="L6" s="249"/>
      <c r="M6" s="249"/>
      <c r="N6" s="250"/>
      <c r="O6" s="244" t="s">
        <v>449</v>
      </c>
      <c r="P6" s="244"/>
      <c r="Q6" s="244"/>
      <c r="R6" s="244"/>
      <c r="S6" s="244"/>
      <c r="T6" s="244"/>
      <c r="U6" s="244"/>
      <c r="V6" s="244"/>
      <c r="W6" s="244"/>
      <c r="X6" s="244" t="s">
        <v>451</v>
      </c>
      <c r="Y6" s="244"/>
      <c r="Z6" s="244"/>
      <c r="AA6" s="244"/>
      <c r="AB6" s="244"/>
      <c r="AC6" s="244"/>
      <c r="AD6" s="244"/>
      <c r="AE6" s="244"/>
    </row>
    <row r="7" spans="1:31" ht="19.5" customHeight="1" x14ac:dyDescent="0.25">
      <c r="A7" s="244"/>
      <c r="B7" s="244"/>
      <c r="C7" s="244"/>
      <c r="D7" s="244"/>
      <c r="E7" s="246"/>
      <c r="F7" s="244" t="s">
        <v>374</v>
      </c>
      <c r="G7" s="244" t="s">
        <v>445</v>
      </c>
      <c r="H7" s="235" t="s">
        <v>474</v>
      </c>
      <c r="I7" s="235"/>
      <c r="J7" s="235"/>
      <c r="K7" s="235"/>
      <c r="L7" s="235"/>
      <c r="M7" s="235"/>
      <c r="N7" s="235"/>
      <c r="O7" s="239" t="s">
        <v>374</v>
      </c>
      <c r="P7" s="239" t="s">
        <v>448</v>
      </c>
      <c r="Q7" s="236" t="s">
        <v>447</v>
      </c>
      <c r="R7" s="237"/>
      <c r="S7" s="237"/>
      <c r="T7" s="237"/>
      <c r="U7" s="237"/>
      <c r="V7" s="237"/>
      <c r="W7" s="238"/>
      <c r="X7" s="239" t="s">
        <v>374</v>
      </c>
      <c r="Y7" s="236" t="s">
        <v>450</v>
      </c>
      <c r="Z7" s="237"/>
      <c r="AA7" s="237"/>
      <c r="AB7" s="237"/>
      <c r="AC7" s="237"/>
      <c r="AD7" s="237"/>
      <c r="AE7" s="238"/>
    </row>
    <row r="8" spans="1:31" s="115" customFormat="1" ht="74.25" customHeight="1" x14ac:dyDescent="0.25">
      <c r="A8" s="244"/>
      <c r="B8" s="244"/>
      <c r="C8" s="244"/>
      <c r="D8" s="244"/>
      <c r="E8" s="246"/>
      <c r="F8" s="244"/>
      <c r="G8" s="244"/>
      <c r="H8" s="235" t="s">
        <v>360</v>
      </c>
      <c r="I8" s="235" t="s">
        <v>102</v>
      </c>
      <c r="J8" s="235"/>
      <c r="K8" s="235" t="s">
        <v>95</v>
      </c>
      <c r="L8" s="235"/>
      <c r="M8" s="235" t="s">
        <v>91</v>
      </c>
      <c r="N8" s="235" t="s">
        <v>92</v>
      </c>
      <c r="O8" s="240"/>
      <c r="P8" s="240"/>
      <c r="Q8" s="235" t="s">
        <v>360</v>
      </c>
      <c r="R8" s="235" t="s">
        <v>102</v>
      </c>
      <c r="S8" s="235"/>
      <c r="T8" s="235" t="s">
        <v>95</v>
      </c>
      <c r="U8" s="235"/>
      <c r="V8" s="235" t="s">
        <v>91</v>
      </c>
      <c r="W8" s="235" t="s">
        <v>92</v>
      </c>
      <c r="X8" s="240"/>
      <c r="Y8" s="235" t="s">
        <v>360</v>
      </c>
      <c r="Z8" s="235" t="s">
        <v>102</v>
      </c>
      <c r="AA8" s="235"/>
      <c r="AB8" s="235" t="s">
        <v>95</v>
      </c>
      <c r="AC8" s="235"/>
      <c r="AD8" s="235" t="s">
        <v>91</v>
      </c>
      <c r="AE8" s="235" t="s">
        <v>92</v>
      </c>
    </row>
    <row r="9" spans="1:31" s="115" customFormat="1" ht="117" customHeight="1" x14ac:dyDescent="0.25">
      <c r="A9" s="244"/>
      <c r="B9" s="244"/>
      <c r="C9" s="244"/>
      <c r="D9" s="244"/>
      <c r="E9" s="247"/>
      <c r="F9" s="244"/>
      <c r="G9" s="244"/>
      <c r="H9" s="235"/>
      <c r="I9" s="151" t="s">
        <v>93</v>
      </c>
      <c r="J9" s="151" t="s">
        <v>468</v>
      </c>
      <c r="K9" s="151" t="s">
        <v>93</v>
      </c>
      <c r="L9" s="151" t="s">
        <v>468</v>
      </c>
      <c r="M9" s="235"/>
      <c r="N9" s="235"/>
      <c r="O9" s="241"/>
      <c r="P9" s="241"/>
      <c r="Q9" s="235"/>
      <c r="R9" s="151" t="s">
        <v>93</v>
      </c>
      <c r="S9" s="151" t="s">
        <v>468</v>
      </c>
      <c r="T9" s="151" t="s">
        <v>93</v>
      </c>
      <c r="U9" s="151" t="s">
        <v>468</v>
      </c>
      <c r="V9" s="235"/>
      <c r="W9" s="235"/>
      <c r="X9" s="241"/>
      <c r="Y9" s="235"/>
      <c r="Z9" s="151" t="s">
        <v>93</v>
      </c>
      <c r="AA9" s="151" t="s">
        <v>468</v>
      </c>
      <c r="AB9" s="151" t="s">
        <v>93</v>
      </c>
      <c r="AC9" s="151" t="s">
        <v>468</v>
      </c>
      <c r="AD9" s="235"/>
      <c r="AE9" s="235"/>
    </row>
    <row r="10" spans="1:31" s="116" customFormat="1" ht="14.25" customHeight="1" x14ac:dyDescent="0.25">
      <c r="A10" s="35" t="s">
        <v>335</v>
      </c>
      <c r="B10" s="35" t="s">
        <v>416</v>
      </c>
      <c r="C10" s="35">
        <v>1</v>
      </c>
      <c r="D10" s="35">
        <v>2</v>
      </c>
      <c r="E10" s="35">
        <v>3</v>
      </c>
      <c r="F10" s="35">
        <v>4</v>
      </c>
      <c r="G10" s="35">
        <v>5</v>
      </c>
      <c r="H10" s="35">
        <v>6</v>
      </c>
      <c r="I10" s="35">
        <v>7</v>
      </c>
      <c r="J10" s="35">
        <v>8</v>
      </c>
      <c r="K10" s="35">
        <v>9</v>
      </c>
      <c r="L10" s="35">
        <v>10</v>
      </c>
      <c r="M10" s="35">
        <v>11</v>
      </c>
      <c r="N10" s="35">
        <v>12</v>
      </c>
      <c r="O10" s="35">
        <v>13</v>
      </c>
      <c r="P10" s="35">
        <v>14</v>
      </c>
      <c r="Q10" s="35">
        <v>15</v>
      </c>
      <c r="R10" s="35">
        <v>16</v>
      </c>
      <c r="S10" s="35">
        <v>17</v>
      </c>
      <c r="T10" s="35">
        <v>18</v>
      </c>
      <c r="U10" s="35">
        <v>19</v>
      </c>
      <c r="V10" s="35">
        <v>20</v>
      </c>
      <c r="W10" s="35">
        <v>21</v>
      </c>
      <c r="X10" s="35">
        <v>22</v>
      </c>
      <c r="Y10" s="35">
        <v>23</v>
      </c>
      <c r="Z10" s="35">
        <v>24</v>
      </c>
      <c r="AA10" s="35">
        <v>25</v>
      </c>
      <c r="AB10" s="35">
        <v>26</v>
      </c>
      <c r="AC10" s="35">
        <v>27</v>
      </c>
      <c r="AD10" s="35">
        <v>28</v>
      </c>
      <c r="AE10" s="35">
        <v>29</v>
      </c>
    </row>
    <row r="11" spans="1:31" ht="30" x14ac:dyDescent="0.25">
      <c r="A11" s="132">
        <v>1</v>
      </c>
      <c r="B11" s="155" t="s">
        <v>406</v>
      </c>
      <c r="C11" s="132" t="s">
        <v>372</v>
      </c>
      <c r="D11" s="132" t="s">
        <v>372</v>
      </c>
      <c r="E11" s="132" t="s">
        <v>372</v>
      </c>
      <c r="F11" s="132" t="s">
        <v>372</v>
      </c>
      <c r="G11" s="132">
        <f>G12+G13+G14+SUM(G15)</f>
        <v>0</v>
      </c>
      <c r="H11" s="37">
        <f>I11+K11+M11+N11</f>
        <v>0</v>
      </c>
      <c r="I11" s="132">
        <f>I12+I13+I14+SUM(I15)</f>
        <v>0</v>
      </c>
      <c r="J11" s="132">
        <f t="shared" ref="J11:W11" si="0">J12+J13+J14+SUM(J15)</f>
        <v>0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0</v>
      </c>
      <c r="O11" s="132" t="s">
        <v>372</v>
      </c>
      <c r="P11" s="132">
        <f t="shared" si="0"/>
        <v>0</v>
      </c>
      <c r="Q11" s="37">
        <f>R11+T11+V11+W11</f>
        <v>0</v>
      </c>
      <c r="R11" s="132">
        <f t="shared" si="0"/>
        <v>0</v>
      </c>
      <c r="S11" s="132">
        <f t="shared" si="0"/>
        <v>0</v>
      </c>
      <c r="T11" s="132">
        <f t="shared" si="0"/>
        <v>0</v>
      </c>
      <c r="U11" s="132">
        <f t="shared" si="0"/>
        <v>0</v>
      </c>
      <c r="V11" s="132">
        <f t="shared" si="0"/>
        <v>0</v>
      </c>
      <c r="W11" s="132">
        <f t="shared" si="0"/>
        <v>0</v>
      </c>
      <c r="X11" s="132" t="s">
        <v>372</v>
      </c>
      <c r="Y11" s="37">
        <f>Z11+AB11+AD11+AE11</f>
        <v>0</v>
      </c>
      <c r="Z11" s="39">
        <f t="shared" ref="Z11:AE26" si="1">I11+R11</f>
        <v>0</v>
      </c>
      <c r="AA11" s="39">
        <f t="shared" si="1"/>
        <v>0</v>
      </c>
      <c r="AB11" s="39">
        <f t="shared" si="1"/>
        <v>0</v>
      </c>
      <c r="AC11" s="39">
        <f t="shared" si="1"/>
        <v>0</v>
      </c>
      <c r="AD11" s="39">
        <f t="shared" si="1"/>
        <v>0</v>
      </c>
      <c r="AE11" s="39">
        <f t="shared" si="1"/>
        <v>0</v>
      </c>
    </row>
    <row r="12" spans="1:31" ht="45" x14ac:dyDescent="0.25">
      <c r="A12" s="130" t="s">
        <v>81</v>
      </c>
      <c r="B12" s="36" t="s">
        <v>361</v>
      </c>
      <c r="C12" s="130" t="s">
        <v>372</v>
      </c>
      <c r="D12" s="132">
        <v>244</v>
      </c>
      <c r="E12" s="132" t="s">
        <v>443</v>
      </c>
      <c r="F12" s="143"/>
      <c r="G12" s="143"/>
      <c r="H12" s="37">
        <f t="shared" ref="H12:H28" si="2">I12+K12+M12+N12</f>
        <v>0</v>
      </c>
      <c r="I12" s="141"/>
      <c r="J12" s="141"/>
      <c r="K12" s="141"/>
      <c r="L12" s="141"/>
      <c r="M12" s="141"/>
      <c r="N12" s="141"/>
      <c r="O12" s="141"/>
      <c r="P12" s="141"/>
      <c r="Q12" s="37">
        <f t="shared" ref="Q12:Q28" si="3">R12+T12+V12+W12</f>
        <v>0</v>
      </c>
      <c r="R12" s="141"/>
      <c r="S12" s="141"/>
      <c r="T12" s="141"/>
      <c r="U12" s="141"/>
      <c r="V12" s="157"/>
      <c r="W12" s="141"/>
      <c r="X12" s="38">
        <f t="shared" ref="X12:X28" si="4">F12+O12</f>
        <v>0</v>
      </c>
      <c r="Y12" s="37">
        <f>Z12+AB12+AD12+AE12</f>
        <v>0</v>
      </c>
      <c r="Z12" s="39">
        <f>I12+R12</f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0</v>
      </c>
      <c r="AE12" s="39">
        <f t="shared" si="1"/>
        <v>0</v>
      </c>
    </row>
    <row r="13" spans="1:31" ht="45" x14ac:dyDescent="0.25">
      <c r="A13" s="130" t="s">
        <v>82</v>
      </c>
      <c r="B13" s="36" t="s">
        <v>362</v>
      </c>
      <c r="C13" s="130" t="s">
        <v>372</v>
      </c>
      <c r="D13" s="132">
        <v>244</v>
      </c>
      <c r="E13" s="132" t="s">
        <v>443</v>
      </c>
      <c r="F13" s="143"/>
      <c r="G13" s="143"/>
      <c r="H13" s="37">
        <f t="shared" si="2"/>
        <v>0</v>
      </c>
      <c r="I13" s="141"/>
      <c r="J13" s="141"/>
      <c r="K13" s="141"/>
      <c r="L13" s="140"/>
      <c r="M13" s="141"/>
      <c r="N13" s="141"/>
      <c r="O13" s="141"/>
      <c r="P13" s="141"/>
      <c r="Q13" s="37">
        <f t="shared" si="3"/>
        <v>0</v>
      </c>
      <c r="R13" s="141"/>
      <c r="S13" s="141"/>
      <c r="T13" s="141"/>
      <c r="U13" s="141"/>
      <c r="V13" s="157"/>
      <c r="W13" s="141"/>
      <c r="X13" s="38">
        <f t="shared" si="4"/>
        <v>0</v>
      </c>
      <c r="Y13" s="37">
        <f t="shared" ref="Y13:Y28" si="5">Z13+AB13+AD13+AE13</f>
        <v>0</v>
      </c>
      <c r="Z13" s="39">
        <f t="shared" ref="Z13:AE29" si="6">I13+R13</f>
        <v>0</v>
      </c>
      <c r="AA13" s="39">
        <f t="shared" si="1"/>
        <v>0</v>
      </c>
      <c r="AB13" s="39">
        <f t="shared" si="1"/>
        <v>0</v>
      </c>
      <c r="AC13" s="39">
        <f t="shared" si="1"/>
        <v>0</v>
      </c>
      <c r="AD13" s="39">
        <f t="shared" si="1"/>
        <v>0</v>
      </c>
      <c r="AE13" s="39">
        <f t="shared" si="1"/>
        <v>0</v>
      </c>
    </row>
    <row r="14" spans="1:31" ht="45" x14ac:dyDescent="0.25">
      <c r="A14" s="130" t="s">
        <v>83</v>
      </c>
      <c r="B14" s="36" t="s">
        <v>363</v>
      </c>
      <c r="C14" s="130" t="s">
        <v>372</v>
      </c>
      <c r="D14" s="132">
        <v>244</v>
      </c>
      <c r="E14" s="132" t="s">
        <v>443</v>
      </c>
      <c r="F14" s="143"/>
      <c r="G14" s="143"/>
      <c r="H14" s="37">
        <f t="shared" si="2"/>
        <v>0</v>
      </c>
      <c r="I14" s="141"/>
      <c r="J14" s="141"/>
      <c r="K14" s="141"/>
      <c r="L14" s="141"/>
      <c r="M14" s="141"/>
      <c r="N14" s="141"/>
      <c r="O14" s="141"/>
      <c r="P14" s="141"/>
      <c r="Q14" s="37">
        <f t="shared" si="3"/>
        <v>0</v>
      </c>
      <c r="R14" s="141"/>
      <c r="S14" s="141"/>
      <c r="T14" s="141"/>
      <c r="U14" s="141"/>
      <c r="V14" s="157"/>
      <c r="W14" s="141"/>
      <c r="X14" s="38">
        <f t="shared" si="4"/>
        <v>0</v>
      </c>
      <c r="Y14" s="37">
        <f t="shared" si="5"/>
        <v>0</v>
      </c>
      <c r="Z14" s="39">
        <f t="shared" si="6"/>
        <v>0</v>
      </c>
      <c r="AA14" s="39">
        <f t="shared" si="1"/>
        <v>0</v>
      </c>
      <c r="AB14" s="39">
        <f t="shared" si="1"/>
        <v>0</v>
      </c>
      <c r="AC14" s="39">
        <f t="shared" si="1"/>
        <v>0</v>
      </c>
      <c r="AD14" s="39">
        <f t="shared" si="1"/>
        <v>0</v>
      </c>
      <c r="AE14" s="39">
        <f t="shared" si="1"/>
        <v>0</v>
      </c>
    </row>
    <row r="15" spans="1:31" ht="60" x14ac:dyDescent="0.25">
      <c r="A15" s="130" t="s">
        <v>84</v>
      </c>
      <c r="B15" s="36" t="s">
        <v>364</v>
      </c>
      <c r="C15" s="143"/>
      <c r="D15" s="153">
        <v>111</v>
      </c>
      <c r="E15" s="153" t="s">
        <v>444</v>
      </c>
      <c r="F15" s="143"/>
      <c r="G15" s="143"/>
      <c r="H15" s="37">
        <f>I15+K15+M15+N15</f>
        <v>0</v>
      </c>
      <c r="I15" s="141"/>
      <c r="J15" s="141"/>
      <c r="K15" s="141"/>
      <c r="L15" s="141"/>
      <c r="M15" s="141"/>
      <c r="N15" s="141"/>
      <c r="O15" s="141"/>
      <c r="P15" s="141"/>
      <c r="Q15" s="37">
        <f t="shared" si="3"/>
        <v>0</v>
      </c>
      <c r="R15" s="141"/>
      <c r="S15" s="141"/>
      <c r="T15" s="141"/>
      <c r="U15" s="141"/>
      <c r="V15" s="157"/>
      <c r="W15" s="141"/>
      <c r="X15" s="38">
        <f t="shared" si="4"/>
        <v>0</v>
      </c>
      <c r="Y15" s="37">
        <f t="shared" si="5"/>
        <v>0</v>
      </c>
      <c r="Z15" s="39">
        <f t="shared" si="6"/>
        <v>0</v>
      </c>
      <c r="AA15" s="39">
        <f t="shared" si="1"/>
        <v>0</v>
      </c>
      <c r="AB15" s="39">
        <f t="shared" si="1"/>
        <v>0</v>
      </c>
      <c r="AC15" s="39">
        <f t="shared" si="1"/>
        <v>0</v>
      </c>
      <c r="AD15" s="39">
        <f t="shared" si="1"/>
        <v>0</v>
      </c>
      <c r="AE15" s="39">
        <f t="shared" si="1"/>
        <v>0</v>
      </c>
    </row>
    <row r="16" spans="1:31" ht="30" x14ac:dyDescent="0.25">
      <c r="A16" s="130">
        <v>2</v>
      </c>
      <c r="B16" s="36" t="s">
        <v>407</v>
      </c>
      <c r="C16" s="130" t="s">
        <v>372</v>
      </c>
      <c r="D16" s="132">
        <v>244</v>
      </c>
      <c r="E16" s="132" t="s">
        <v>402</v>
      </c>
      <c r="F16" s="143"/>
      <c r="G16" s="143"/>
      <c r="H16" s="37">
        <f t="shared" si="2"/>
        <v>0</v>
      </c>
      <c r="I16" s="143"/>
      <c r="J16" s="141"/>
      <c r="K16" s="141"/>
      <c r="L16" s="141"/>
      <c r="M16" s="141"/>
      <c r="N16" s="141"/>
      <c r="O16" s="141"/>
      <c r="P16" s="141"/>
      <c r="Q16" s="37">
        <f t="shared" si="3"/>
        <v>0</v>
      </c>
      <c r="R16" s="143"/>
      <c r="S16" s="143"/>
      <c r="T16" s="143"/>
      <c r="U16" s="143"/>
      <c r="V16" s="143"/>
      <c r="W16" s="143"/>
      <c r="X16" s="38">
        <f t="shared" si="4"/>
        <v>0</v>
      </c>
      <c r="Y16" s="37">
        <f t="shared" si="5"/>
        <v>0</v>
      </c>
      <c r="Z16" s="39">
        <f t="shared" si="6"/>
        <v>0</v>
      </c>
      <c r="AA16" s="39">
        <f t="shared" si="1"/>
        <v>0</v>
      </c>
      <c r="AB16" s="39">
        <f t="shared" si="1"/>
        <v>0</v>
      </c>
      <c r="AC16" s="39">
        <f t="shared" si="1"/>
        <v>0</v>
      </c>
      <c r="AD16" s="39">
        <f t="shared" si="1"/>
        <v>0</v>
      </c>
      <c r="AE16" s="39">
        <f t="shared" si="1"/>
        <v>0</v>
      </c>
    </row>
    <row r="17" spans="1:31" ht="45" x14ac:dyDescent="0.25">
      <c r="A17" s="132">
        <v>3</v>
      </c>
      <c r="B17" s="155" t="s">
        <v>408</v>
      </c>
      <c r="C17" s="132" t="s">
        <v>372</v>
      </c>
      <c r="D17" s="132" t="s">
        <v>372</v>
      </c>
      <c r="E17" s="132" t="s">
        <v>372</v>
      </c>
      <c r="F17" s="132" t="s">
        <v>372</v>
      </c>
      <c r="G17" s="132">
        <f>G18+G19+SUM(G20)</f>
        <v>0</v>
      </c>
      <c r="H17" s="37">
        <f t="shared" si="2"/>
        <v>0</v>
      </c>
      <c r="I17" s="132">
        <f>I18+I19+SUM(I20)</f>
        <v>0</v>
      </c>
      <c r="J17" s="132">
        <f t="shared" ref="J17:W17" si="7">J18+J19+SUM(J20)</f>
        <v>0</v>
      </c>
      <c r="K17" s="132">
        <f t="shared" si="7"/>
        <v>0</v>
      </c>
      <c r="L17" s="132">
        <f t="shared" si="7"/>
        <v>0</v>
      </c>
      <c r="M17" s="132">
        <f t="shared" si="7"/>
        <v>0</v>
      </c>
      <c r="N17" s="132">
        <f t="shared" si="7"/>
        <v>0</v>
      </c>
      <c r="O17" s="132" t="s">
        <v>372</v>
      </c>
      <c r="P17" s="132">
        <f t="shared" si="7"/>
        <v>0</v>
      </c>
      <c r="Q17" s="37">
        <f t="shared" si="3"/>
        <v>0</v>
      </c>
      <c r="R17" s="132">
        <f t="shared" si="7"/>
        <v>0</v>
      </c>
      <c r="S17" s="132">
        <f t="shared" si="7"/>
        <v>0</v>
      </c>
      <c r="T17" s="132">
        <f t="shared" si="7"/>
        <v>0</v>
      </c>
      <c r="U17" s="132">
        <f t="shared" si="7"/>
        <v>0</v>
      </c>
      <c r="V17" s="132">
        <f t="shared" si="7"/>
        <v>0</v>
      </c>
      <c r="W17" s="132">
        <f t="shared" si="7"/>
        <v>0</v>
      </c>
      <c r="X17" s="132" t="s">
        <v>372</v>
      </c>
      <c r="Y17" s="37">
        <f t="shared" si="5"/>
        <v>0</v>
      </c>
      <c r="Z17" s="39">
        <f t="shared" si="6"/>
        <v>0</v>
      </c>
      <c r="AA17" s="39">
        <f t="shared" si="1"/>
        <v>0</v>
      </c>
      <c r="AB17" s="39">
        <f t="shared" si="1"/>
        <v>0</v>
      </c>
      <c r="AC17" s="39">
        <f t="shared" si="1"/>
        <v>0</v>
      </c>
      <c r="AD17" s="39">
        <f t="shared" si="1"/>
        <v>0</v>
      </c>
      <c r="AE17" s="39">
        <f t="shared" si="1"/>
        <v>0</v>
      </c>
    </row>
    <row r="18" spans="1:31" x14ac:dyDescent="0.25">
      <c r="A18" s="130" t="s">
        <v>123</v>
      </c>
      <c r="B18" s="36" t="s">
        <v>365</v>
      </c>
      <c r="C18" s="130" t="s">
        <v>372</v>
      </c>
      <c r="D18" s="132">
        <v>244</v>
      </c>
      <c r="E18" s="132" t="s">
        <v>403</v>
      </c>
      <c r="F18" s="143"/>
      <c r="G18" s="143"/>
      <c r="H18" s="37">
        <f t="shared" si="2"/>
        <v>0</v>
      </c>
      <c r="I18" s="143"/>
      <c r="J18" s="141"/>
      <c r="K18" s="141"/>
      <c r="L18" s="141"/>
      <c r="M18" s="141"/>
      <c r="N18" s="141"/>
      <c r="O18" s="141"/>
      <c r="P18" s="141"/>
      <c r="Q18" s="37">
        <f t="shared" si="3"/>
        <v>0</v>
      </c>
      <c r="R18" s="143"/>
      <c r="S18" s="143"/>
      <c r="T18" s="143"/>
      <c r="U18" s="143"/>
      <c r="V18" s="143"/>
      <c r="W18" s="143"/>
      <c r="X18" s="38">
        <f t="shared" si="4"/>
        <v>0</v>
      </c>
      <c r="Y18" s="37">
        <f t="shared" si="5"/>
        <v>0</v>
      </c>
      <c r="Z18" s="39">
        <f t="shared" si="6"/>
        <v>0</v>
      </c>
      <c r="AA18" s="39">
        <f t="shared" si="1"/>
        <v>0</v>
      </c>
      <c r="AB18" s="39">
        <f t="shared" si="1"/>
        <v>0</v>
      </c>
      <c r="AC18" s="39">
        <f t="shared" si="1"/>
        <v>0</v>
      </c>
      <c r="AD18" s="39">
        <f t="shared" si="1"/>
        <v>0</v>
      </c>
      <c r="AE18" s="39">
        <f t="shared" si="1"/>
        <v>0</v>
      </c>
    </row>
    <row r="19" spans="1:31" x14ac:dyDescent="0.25">
      <c r="A19" s="130" t="s">
        <v>132</v>
      </c>
      <c r="B19" s="36" t="s">
        <v>366</v>
      </c>
      <c r="C19" s="130" t="s">
        <v>372</v>
      </c>
      <c r="D19" s="132">
        <v>244</v>
      </c>
      <c r="E19" s="132" t="s">
        <v>403</v>
      </c>
      <c r="F19" s="143"/>
      <c r="G19" s="143"/>
      <c r="H19" s="37">
        <f t="shared" si="2"/>
        <v>0</v>
      </c>
      <c r="I19" s="143"/>
      <c r="J19" s="141"/>
      <c r="K19" s="141"/>
      <c r="L19" s="141"/>
      <c r="M19" s="141"/>
      <c r="N19" s="141"/>
      <c r="O19" s="141"/>
      <c r="P19" s="141"/>
      <c r="Q19" s="37">
        <f t="shared" si="3"/>
        <v>0</v>
      </c>
      <c r="R19" s="143"/>
      <c r="S19" s="143"/>
      <c r="T19" s="143"/>
      <c r="U19" s="143"/>
      <c r="V19" s="143"/>
      <c r="W19" s="143"/>
      <c r="X19" s="38">
        <f t="shared" si="4"/>
        <v>0</v>
      </c>
      <c r="Y19" s="37">
        <f t="shared" si="5"/>
        <v>0</v>
      </c>
      <c r="Z19" s="39">
        <f t="shared" si="6"/>
        <v>0</v>
      </c>
      <c r="AA19" s="39">
        <f t="shared" si="1"/>
        <v>0</v>
      </c>
      <c r="AB19" s="39">
        <f t="shared" si="1"/>
        <v>0</v>
      </c>
      <c r="AC19" s="39">
        <f t="shared" si="1"/>
        <v>0</v>
      </c>
      <c r="AD19" s="39">
        <f t="shared" si="1"/>
        <v>0</v>
      </c>
      <c r="AE19" s="39">
        <f t="shared" si="1"/>
        <v>0</v>
      </c>
    </row>
    <row r="20" spans="1:31" ht="60" x14ac:dyDescent="0.25">
      <c r="A20" s="130" t="s">
        <v>133</v>
      </c>
      <c r="B20" s="36" t="s">
        <v>367</v>
      </c>
      <c r="C20" s="143"/>
      <c r="D20" s="153"/>
      <c r="E20" s="153" t="s">
        <v>404</v>
      </c>
      <c r="F20" s="143"/>
      <c r="G20" s="143"/>
      <c r="H20" s="37">
        <f t="shared" si="2"/>
        <v>0</v>
      </c>
      <c r="I20" s="143"/>
      <c r="J20" s="141"/>
      <c r="K20" s="141"/>
      <c r="L20" s="141"/>
      <c r="M20" s="141"/>
      <c r="N20" s="141"/>
      <c r="O20" s="141"/>
      <c r="P20" s="141"/>
      <c r="Q20" s="37">
        <f t="shared" si="3"/>
        <v>0</v>
      </c>
      <c r="R20" s="143"/>
      <c r="S20" s="143"/>
      <c r="T20" s="143"/>
      <c r="U20" s="143"/>
      <c r="V20" s="143"/>
      <c r="W20" s="143"/>
      <c r="X20" s="38">
        <f t="shared" si="4"/>
        <v>0</v>
      </c>
      <c r="Y20" s="37">
        <f t="shared" si="5"/>
        <v>0</v>
      </c>
      <c r="Z20" s="39">
        <f t="shared" si="6"/>
        <v>0</v>
      </c>
      <c r="AA20" s="39">
        <f t="shared" si="1"/>
        <v>0</v>
      </c>
      <c r="AB20" s="39">
        <f t="shared" si="1"/>
        <v>0</v>
      </c>
      <c r="AC20" s="39">
        <f t="shared" si="1"/>
        <v>0</v>
      </c>
      <c r="AD20" s="39">
        <f t="shared" si="1"/>
        <v>0</v>
      </c>
      <c r="AE20" s="39">
        <f t="shared" si="1"/>
        <v>0</v>
      </c>
    </row>
    <row r="21" spans="1:31" ht="45" x14ac:dyDescent="0.25">
      <c r="A21" s="132">
        <v>4</v>
      </c>
      <c r="B21" s="155" t="s">
        <v>409</v>
      </c>
      <c r="C21" s="132" t="s">
        <v>372</v>
      </c>
      <c r="D21" s="132" t="s">
        <v>372</v>
      </c>
      <c r="E21" s="132" t="s">
        <v>372</v>
      </c>
      <c r="F21" s="132" t="s">
        <v>372</v>
      </c>
      <c r="G21" s="132">
        <f>G22+G23+G24+G25+SUM(G26)</f>
        <v>0</v>
      </c>
      <c r="H21" s="37">
        <f>I21+K21+M21+N21</f>
        <v>0</v>
      </c>
      <c r="I21" s="132">
        <f>I22+I23+I24+I25+SUM(I26)</f>
        <v>0</v>
      </c>
      <c r="J21" s="132">
        <f t="shared" ref="J21:W21" si="8">J22+J23+J24+J25+SUM(J26)</f>
        <v>0</v>
      </c>
      <c r="K21" s="132">
        <f t="shared" si="8"/>
        <v>0</v>
      </c>
      <c r="L21" s="132">
        <f t="shared" si="8"/>
        <v>0</v>
      </c>
      <c r="M21" s="132">
        <f t="shared" si="8"/>
        <v>0</v>
      </c>
      <c r="N21" s="132">
        <f t="shared" si="8"/>
        <v>0</v>
      </c>
      <c r="O21" s="132" t="s">
        <v>372</v>
      </c>
      <c r="P21" s="132">
        <f t="shared" si="8"/>
        <v>0</v>
      </c>
      <c r="Q21" s="37">
        <f t="shared" si="3"/>
        <v>0</v>
      </c>
      <c r="R21" s="132">
        <f t="shared" si="8"/>
        <v>0</v>
      </c>
      <c r="S21" s="132">
        <f t="shared" si="8"/>
        <v>0</v>
      </c>
      <c r="T21" s="132">
        <f t="shared" si="8"/>
        <v>0</v>
      </c>
      <c r="U21" s="132">
        <f t="shared" si="8"/>
        <v>0</v>
      </c>
      <c r="V21" s="132">
        <f t="shared" si="8"/>
        <v>0</v>
      </c>
      <c r="W21" s="132">
        <f t="shared" si="8"/>
        <v>0</v>
      </c>
      <c r="X21" s="132" t="s">
        <v>372</v>
      </c>
      <c r="Y21" s="37">
        <f t="shared" si="5"/>
        <v>0</v>
      </c>
      <c r="Z21" s="39">
        <f t="shared" si="6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</row>
    <row r="22" spans="1:31" x14ac:dyDescent="0.25">
      <c r="A22" s="130" t="s">
        <v>16</v>
      </c>
      <c r="B22" s="36" t="s">
        <v>368</v>
      </c>
      <c r="C22" s="130" t="s">
        <v>372</v>
      </c>
      <c r="D22" s="132">
        <v>244</v>
      </c>
      <c r="E22" s="132" t="s">
        <v>403</v>
      </c>
      <c r="F22" s="143"/>
      <c r="G22" s="143"/>
      <c r="H22" s="37">
        <f t="shared" si="2"/>
        <v>0</v>
      </c>
      <c r="I22" s="143"/>
      <c r="J22" s="141"/>
      <c r="K22" s="141"/>
      <c r="L22" s="141"/>
      <c r="M22" s="141"/>
      <c r="N22" s="141"/>
      <c r="O22" s="141"/>
      <c r="P22" s="141"/>
      <c r="Q22" s="37">
        <f t="shared" si="3"/>
        <v>0</v>
      </c>
      <c r="R22" s="143"/>
      <c r="S22" s="143"/>
      <c r="T22" s="143"/>
      <c r="U22" s="143"/>
      <c r="V22" s="143"/>
      <c r="W22" s="143"/>
      <c r="X22" s="38">
        <f t="shared" si="4"/>
        <v>0</v>
      </c>
      <c r="Y22" s="37">
        <f t="shared" si="5"/>
        <v>0</v>
      </c>
      <c r="Z22" s="39">
        <f t="shared" si="6"/>
        <v>0</v>
      </c>
      <c r="AA22" s="39">
        <f t="shared" si="1"/>
        <v>0</v>
      </c>
      <c r="AB22" s="39">
        <f t="shared" si="1"/>
        <v>0</v>
      </c>
      <c r="AC22" s="39">
        <f t="shared" si="1"/>
        <v>0</v>
      </c>
      <c r="AD22" s="39">
        <f t="shared" si="1"/>
        <v>0</v>
      </c>
      <c r="AE22" s="39">
        <f t="shared" si="1"/>
        <v>0</v>
      </c>
    </row>
    <row r="23" spans="1:31" x14ac:dyDescent="0.25">
      <c r="A23" s="130" t="s">
        <v>24</v>
      </c>
      <c r="B23" s="36" t="s">
        <v>369</v>
      </c>
      <c r="C23" s="130" t="s">
        <v>372</v>
      </c>
      <c r="D23" s="132">
        <v>244</v>
      </c>
      <c r="E23" s="132" t="s">
        <v>404</v>
      </c>
      <c r="F23" s="143"/>
      <c r="G23" s="143"/>
      <c r="H23" s="37">
        <f t="shared" si="2"/>
        <v>0</v>
      </c>
      <c r="I23" s="143"/>
      <c r="J23" s="141"/>
      <c r="K23" s="141"/>
      <c r="L23" s="141"/>
      <c r="M23" s="141"/>
      <c r="N23" s="141"/>
      <c r="O23" s="141"/>
      <c r="P23" s="141"/>
      <c r="Q23" s="37">
        <f t="shared" si="3"/>
        <v>0</v>
      </c>
      <c r="R23" s="143"/>
      <c r="S23" s="143"/>
      <c r="T23" s="143"/>
      <c r="U23" s="143"/>
      <c r="V23" s="143"/>
      <c r="W23" s="143"/>
      <c r="X23" s="38">
        <f t="shared" si="4"/>
        <v>0</v>
      </c>
      <c r="Y23" s="37">
        <f t="shared" si="5"/>
        <v>0</v>
      </c>
      <c r="Z23" s="39">
        <f t="shared" si="6"/>
        <v>0</v>
      </c>
      <c r="AA23" s="39">
        <f t="shared" si="1"/>
        <v>0</v>
      </c>
      <c r="AB23" s="39">
        <f t="shared" si="1"/>
        <v>0</v>
      </c>
      <c r="AC23" s="39">
        <f t="shared" si="1"/>
        <v>0</v>
      </c>
      <c r="AD23" s="39">
        <f t="shared" si="1"/>
        <v>0</v>
      </c>
      <c r="AE23" s="39">
        <f t="shared" si="1"/>
        <v>0</v>
      </c>
    </row>
    <row r="24" spans="1:31" x14ac:dyDescent="0.25">
      <c r="A24" s="130" t="s">
        <v>26</v>
      </c>
      <c r="B24" s="36" t="s">
        <v>373</v>
      </c>
      <c r="C24" s="130" t="s">
        <v>372</v>
      </c>
      <c r="D24" s="132">
        <v>244</v>
      </c>
      <c r="E24" s="132" t="s">
        <v>405</v>
      </c>
      <c r="F24" s="143"/>
      <c r="G24" s="143"/>
      <c r="H24" s="37">
        <f t="shared" si="2"/>
        <v>0</v>
      </c>
      <c r="I24" s="143"/>
      <c r="J24" s="141"/>
      <c r="K24" s="141"/>
      <c r="L24" s="141"/>
      <c r="M24" s="141"/>
      <c r="N24" s="141"/>
      <c r="O24" s="141"/>
      <c r="P24" s="141"/>
      <c r="Q24" s="37">
        <f t="shared" si="3"/>
        <v>0</v>
      </c>
      <c r="R24" s="143"/>
      <c r="S24" s="143"/>
      <c r="T24" s="143"/>
      <c r="U24" s="143"/>
      <c r="V24" s="143"/>
      <c r="W24" s="143"/>
      <c r="X24" s="38">
        <f t="shared" si="4"/>
        <v>0</v>
      </c>
      <c r="Y24" s="37"/>
      <c r="Z24" s="39">
        <f t="shared" si="6"/>
        <v>0</v>
      </c>
      <c r="AA24" s="39">
        <f t="shared" si="1"/>
        <v>0</v>
      </c>
      <c r="AB24" s="39">
        <f t="shared" si="1"/>
        <v>0</v>
      </c>
      <c r="AC24" s="39">
        <f t="shared" si="1"/>
        <v>0</v>
      </c>
      <c r="AD24" s="39">
        <f t="shared" si="1"/>
        <v>0</v>
      </c>
      <c r="AE24" s="39">
        <f t="shared" si="1"/>
        <v>0</v>
      </c>
    </row>
    <row r="25" spans="1:31" x14ac:dyDescent="0.25">
      <c r="A25" s="130" t="s">
        <v>28</v>
      </c>
      <c r="B25" s="36" t="s">
        <v>370</v>
      </c>
      <c r="C25" s="130" t="s">
        <v>372</v>
      </c>
      <c r="D25" s="132">
        <v>244</v>
      </c>
      <c r="E25" s="132" t="s">
        <v>403</v>
      </c>
      <c r="F25" s="143"/>
      <c r="G25" s="143"/>
      <c r="H25" s="37">
        <f t="shared" si="2"/>
        <v>0</v>
      </c>
      <c r="I25" s="143"/>
      <c r="J25" s="141"/>
      <c r="K25" s="141"/>
      <c r="L25" s="141"/>
      <c r="M25" s="141"/>
      <c r="N25" s="141"/>
      <c r="O25" s="141"/>
      <c r="P25" s="141"/>
      <c r="Q25" s="37">
        <f t="shared" si="3"/>
        <v>0</v>
      </c>
      <c r="R25" s="143"/>
      <c r="S25" s="143"/>
      <c r="T25" s="143"/>
      <c r="U25" s="143"/>
      <c r="V25" s="143"/>
      <c r="W25" s="143"/>
      <c r="X25" s="38">
        <f t="shared" si="4"/>
        <v>0</v>
      </c>
      <c r="Y25" s="37">
        <f t="shared" si="5"/>
        <v>0</v>
      </c>
      <c r="Z25" s="39">
        <f t="shared" si="6"/>
        <v>0</v>
      </c>
      <c r="AA25" s="39">
        <f t="shared" si="1"/>
        <v>0</v>
      </c>
      <c r="AB25" s="39">
        <f t="shared" si="1"/>
        <v>0</v>
      </c>
      <c r="AC25" s="39">
        <f t="shared" si="1"/>
        <v>0</v>
      </c>
      <c r="AD25" s="39">
        <f t="shared" si="1"/>
        <v>0</v>
      </c>
      <c r="AE25" s="39">
        <f t="shared" si="1"/>
        <v>0</v>
      </c>
    </row>
    <row r="26" spans="1:31" ht="60" x14ac:dyDescent="0.25">
      <c r="A26" s="130" t="s">
        <v>30</v>
      </c>
      <c r="B26" s="36" t="s">
        <v>371</v>
      </c>
      <c r="C26" s="143"/>
      <c r="D26" s="153"/>
      <c r="E26" s="153" t="s">
        <v>404</v>
      </c>
      <c r="F26" s="143"/>
      <c r="G26" s="143"/>
      <c r="H26" s="37">
        <f t="shared" si="2"/>
        <v>0</v>
      </c>
      <c r="I26" s="143"/>
      <c r="J26" s="141"/>
      <c r="K26" s="141"/>
      <c r="L26" s="141"/>
      <c r="M26" s="141"/>
      <c r="N26" s="141"/>
      <c r="O26" s="141"/>
      <c r="P26" s="141"/>
      <c r="Q26" s="37">
        <f t="shared" si="3"/>
        <v>0</v>
      </c>
      <c r="R26" s="143"/>
      <c r="S26" s="143"/>
      <c r="T26" s="143"/>
      <c r="U26" s="143"/>
      <c r="V26" s="143"/>
      <c r="W26" s="143"/>
      <c r="X26" s="38">
        <f t="shared" si="4"/>
        <v>0</v>
      </c>
      <c r="Y26" s="37">
        <f t="shared" si="5"/>
        <v>0</v>
      </c>
      <c r="Z26" s="39">
        <f t="shared" si="6"/>
        <v>0</v>
      </c>
      <c r="AA26" s="39">
        <f t="shared" si="1"/>
        <v>0</v>
      </c>
      <c r="AB26" s="39">
        <f t="shared" si="1"/>
        <v>0</v>
      </c>
      <c r="AC26" s="39">
        <f t="shared" si="1"/>
        <v>0</v>
      </c>
      <c r="AD26" s="39">
        <f t="shared" si="1"/>
        <v>0</v>
      </c>
      <c r="AE26" s="39">
        <f t="shared" si="1"/>
        <v>0</v>
      </c>
    </row>
    <row r="27" spans="1:31" ht="30" x14ac:dyDescent="0.25">
      <c r="A27" s="132">
        <v>5</v>
      </c>
      <c r="B27" s="156" t="s">
        <v>410</v>
      </c>
      <c r="C27" s="132" t="s">
        <v>372</v>
      </c>
      <c r="D27" s="132" t="s">
        <v>372</v>
      </c>
      <c r="E27" s="132" t="s">
        <v>372</v>
      </c>
      <c r="F27" s="132" t="s">
        <v>372</v>
      </c>
      <c r="G27" s="132">
        <f>SUM(G28)</f>
        <v>0</v>
      </c>
      <c r="H27" s="37">
        <f t="shared" si="2"/>
        <v>0</v>
      </c>
      <c r="I27" s="132">
        <f>SUM(I28)</f>
        <v>0</v>
      </c>
      <c r="J27" s="132">
        <f t="shared" ref="J27:W27" si="9">SUM(J28)</f>
        <v>0</v>
      </c>
      <c r="K27" s="132">
        <f t="shared" si="9"/>
        <v>0</v>
      </c>
      <c r="L27" s="132">
        <f t="shared" si="9"/>
        <v>0</v>
      </c>
      <c r="M27" s="132">
        <f t="shared" si="9"/>
        <v>0</v>
      </c>
      <c r="N27" s="132">
        <f t="shared" si="9"/>
        <v>0</v>
      </c>
      <c r="O27" s="132" t="s">
        <v>372</v>
      </c>
      <c r="P27" s="132">
        <f t="shared" si="9"/>
        <v>0</v>
      </c>
      <c r="Q27" s="37">
        <f t="shared" si="3"/>
        <v>0</v>
      </c>
      <c r="R27" s="132">
        <f t="shared" si="9"/>
        <v>0</v>
      </c>
      <c r="S27" s="132">
        <f t="shared" si="9"/>
        <v>0</v>
      </c>
      <c r="T27" s="132">
        <f t="shared" si="9"/>
        <v>0</v>
      </c>
      <c r="U27" s="132">
        <f t="shared" si="9"/>
        <v>0</v>
      </c>
      <c r="V27" s="132">
        <f t="shared" si="9"/>
        <v>0</v>
      </c>
      <c r="W27" s="132">
        <f t="shared" si="9"/>
        <v>0</v>
      </c>
      <c r="X27" s="132" t="s">
        <v>372</v>
      </c>
      <c r="Y27" s="37">
        <f t="shared" si="5"/>
        <v>0</v>
      </c>
      <c r="Z27" s="39">
        <f t="shared" si="6"/>
        <v>0</v>
      </c>
      <c r="AA27" s="39">
        <f t="shared" si="6"/>
        <v>0</v>
      </c>
      <c r="AB27" s="39">
        <f t="shared" si="6"/>
        <v>0</v>
      </c>
      <c r="AC27" s="39">
        <f t="shared" si="6"/>
        <v>0</v>
      </c>
      <c r="AD27" s="39">
        <f t="shared" si="6"/>
        <v>0</v>
      </c>
      <c r="AE27" s="39">
        <f t="shared" si="6"/>
        <v>0</v>
      </c>
    </row>
    <row r="28" spans="1:31" ht="60" x14ac:dyDescent="0.25">
      <c r="A28" s="130" t="s">
        <v>322</v>
      </c>
      <c r="B28" s="36" t="s">
        <v>411</v>
      </c>
      <c r="C28" s="141"/>
      <c r="D28" s="153"/>
      <c r="E28" s="153" t="s">
        <v>404</v>
      </c>
      <c r="F28" s="141"/>
      <c r="G28" s="141"/>
      <c r="H28" s="37">
        <f t="shared" si="2"/>
        <v>0</v>
      </c>
      <c r="I28" s="141"/>
      <c r="J28" s="141"/>
      <c r="K28" s="141"/>
      <c r="L28" s="141"/>
      <c r="M28" s="141"/>
      <c r="N28" s="141"/>
      <c r="O28" s="141"/>
      <c r="P28" s="141"/>
      <c r="Q28" s="37">
        <f t="shared" si="3"/>
        <v>0</v>
      </c>
      <c r="R28" s="141"/>
      <c r="S28" s="141"/>
      <c r="T28" s="141"/>
      <c r="U28" s="141"/>
      <c r="V28" s="141"/>
      <c r="W28" s="141"/>
      <c r="X28" s="38">
        <f t="shared" si="4"/>
        <v>0</v>
      </c>
      <c r="Y28" s="37">
        <f t="shared" si="5"/>
        <v>0</v>
      </c>
      <c r="Z28" s="39">
        <f t="shared" si="6"/>
        <v>0</v>
      </c>
      <c r="AA28" s="39">
        <f t="shared" si="6"/>
        <v>0</v>
      </c>
      <c r="AB28" s="39">
        <f t="shared" si="6"/>
        <v>0</v>
      </c>
      <c r="AC28" s="39">
        <f t="shared" si="6"/>
        <v>0</v>
      </c>
      <c r="AD28" s="39">
        <f t="shared" si="6"/>
        <v>0</v>
      </c>
      <c r="AE28" s="39">
        <f t="shared" si="6"/>
        <v>0</v>
      </c>
    </row>
    <row r="29" spans="1:31" s="129" customFormat="1" x14ac:dyDescent="0.25">
      <c r="A29" s="234" t="s">
        <v>382</v>
      </c>
      <c r="B29" s="234"/>
      <c r="C29" s="29"/>
      <c r="D29" s="132" t="s">
        <v>372</v>
      </c>
      <c r="E29" s="132" t="s">
        <v>372</v>
      </c>
      <c r="F29" s="132" t="s">
        <v>372</v>
      </c>
      <c r="G29" s="30">
        <f>G11+G16+G17+G21+G27</f>
        <v>0</v>
      </c>
      <c r="H29" s="30">
        <f>H11+H16+H17+H21+H27</f>
        <v>0</v>
      </c>
      <c r="I29" s="30">
        <f>I11+I16+I17+I21+I27</f>
        <v>0</v>
      </c>
      <c r="J29" s="30">
        <f t="shared" ref="J29:Y29" si="10">J11+J16+J17+J21+J27</f>
        <v>0</v>
      </c>
      <c r="K29" s="30">
        <f t="shared" si="10"/>
        <v>0</v>
      </c>
      <c r="L29" s="30">
        <f t="shared" si="10"/>
        <v>0</v>
      </c>
      <c r="M29" s="30">
        <f t="shared" si="10"/>
        <v>0</v>
      </c>
      <c r="N29" s="30">
        <f t="shared" si="10"/>
        <v>0</v>
      </c>
      <c r="O29" s="132" t="s">
        <v>372</v>
      </c>
      <c r="P29" s="30">
        <f t="shared" si="10"/>
        <v>0</v>
      </c>
      <c r="Q29" s="30">
        <f t="shared" si="10"/>
        <v>0</v>
      </c>
      <c r="R29" s="30">
        <f t="shared" si="10"/>
        <v>0</v>
      </c>
      <c r="S29" s="30">
        <f t="shared" si="10"/>
        <v>0</v>
      </c>
      <c r="T29" s="30">
        <f t="shared" si="10"/>
        <v>0</v>
      </c>
      <c r="U29" s="30">
        <f t="shared" si="10"/>
        <v>0</v>
      </c>
      <c r="V29" s="30">
        <f t="shared" si="10"/>
        <v>0</v>
      </c>
      <c r="W29" s="30">
        <f t="shared" si="10"/>
        <v>0</v>
      </c>
      <c r="X29" s="132" t="s">
        <v>372</v>
      </c>
      <c r="Y29" s="31">
        <f t="shared" si="10"/>
        <v>0</v>
      </c>
      <c r="Z29" s="39">
        <f t="shared" si="6"/>
        <v>0</v>
      </c>
      <c r="AA29" s="39">
        <f t="shared" si="6"/>
        <v>0</v>
      </c>
      <c r="AB29" s="39">
        <f t="shared" si="6"/>
        <v>0</v>
      </c>
      <c r="AC29" s="39">
        <f t="shared" si="6"/>
        <v>0</v>
      </c>
      <c r="AD29" s="39">
        <f t="shared" si="6"/>
        <v>0</v>
      </c>
      <c r="AE29" s="39">
        <f t="shared" si="6"/>
        <v>0</v>
      </c>
    </row>
    <row r="30" spans="1:31" x14ac:dyDescent="0.25">
      <c r="A30" s="32"/>
      <c r="B30" s="33"/>
      <c r="C30" s="33"/>
      <c r="D30" s="154"/>
      <c r="E30" s="154"/>
      <c r="F30" s="32"/>
      <c r="G30" s="32"/>
      <c r="H30" s="34"/>
      <c r="I30" s="32"/>
      <c r="J30" s="32"/>
      <c r="K30" s="32"/>
      <c r="L30" s="32"/>
      <c r="M30" s="32"/>
      <c r="N30" s="32"/>
      <c r="O30" s="32"/>
      <c r="P30" s="32"/>
      <c r="Q30" s="34"/>
      <c r="R30" s="32"/>
      <c r="S30" s="32"/>
      <c r="T30" s="32"/>
      <c r="U30" s="32"/>
      <c r="V30" s="32"/>
      <c r="W30" s="32"/>
      <c r="X30" s="34"/>
      <c r="Y30" s="34"/>
      <c r="Z30" s="32"/>
      <c r="AA30" s="32"/>
      <c r="AB30" s="32"/>
      <c r="AC30" s="32"/>
      <c r="AD30" s="32"/>
      <c r="AE30" s="32"/>
    </row>
    <row r="31" spans="1:31" x14ac:dyDescent="0.25">
      <c r="A31" s="32"/>
      <c r="B31" s="33"/>
      <c r="C31" s="33"/>
      <c r="D31" s="154"/>
      <c r="E31" s="154"/>
      <c r="F31" s="32"/>
      <c r="G31" s="32"/>
      <c r="H31" s="34"/>
      <c r="I31" s="32"/>
      <c r="J31" s="32"/>
      <c r="K31" s="32"/>
      <c r="L31" s="32"/>
      <c r="M31" s="32"/>
      <c r="N31" s="32"/>
      <c r="O31" s="32"/>
      <c r="P31" s="32"/>
      <c r="Q31" s="34"/>
      <c r="R31" s="32"/>
      <c r="S31" s="32"/>
      <c r="T31" s="32"/>
      <c r="U31" s="32"/>
      <c r="V31" s="32"/>
      <c r="W31" s="32"/>
      <c r="X31" s="34"/>
      <c r="Y31" s="34"/>
      <c r="Z31" s="32"/>
      <c r="AA31" s="32"/>
      <c r="AB31" s="32"/>
      <c r="AC31" s="32"/>
      <c r="AD31" s="32"/>
      <c r="AE31" s="32"/>
    </row>
    <row r="32" spans="1:31" x14ac:dyDescent="0.25">
      <c r="A32" s="32"/>
      <c r="B32" s="33"/>
      <c r="C32" s="33"/>
      <c r="D32" s="154"/>
      <c r="E32" s="154"/>
      <c r="F32" s="32"/>
      <c r="G32" s="32"/>
      <c r="H32" s="34"/>
      <c r="I32" s="32"/>
      <c r="J32" s="32"/>
      <c r="K32" s="32"/>
      <c r="L32" s="32"/>
      <c r="M32" s="32"/>
      <c r="N32" s="32"/>
      <c r="O32" s="32"/>
      <c r="P32" s="32"/>
      <c r="Q32" s="34"/>
      <c r="R32" s="32"/>
      <c r="S32" s="32"/>
      <c r="T32" s="32"/>
      <c r="U32" s="32"/>
      <c r="V32" s="32"/>
      <c r="W32" s="32"/>
      <c r="X32" s="34"/>
      <c r="Y32" s="34"/>
      <c r="Z32" s="32"/>
      <c r="AA32" s="32"/>
      <c r="AB32" s="32"/>
      <c r="AC32" s="32"/>
      <c r="AD32" s="32"/>
      <c r="AE32" s="32"/>
    </row>
    <row r="33" spans="1:31" x14ac:dyDescent="0.25">
      <c r="A33" s="32"/>
      <c r="B33" s="33"/>
      <c r="C33" s="33"/>
      <c r="D33" s="154"/>
      <c r="E33" s="154"/>
      <c r="F33" s="32"/>
      <c r="G33" s="32"/>
      <c r="H33" s="34"/>
      <c r="I33" s="32"/>
      <c r="J33" s="32"/>
      <c r="K33" s="32"/>
      <c r="L33" s="32"/>
      <c r="M33" s="32"/>
      <c r="N33" s="32"/>
      <c r="O33" s="32"/>
      <c r="P33" s="32"/>
      <c r="Q33" s="34"/>
      <c r="R33" s="32"/>
      <c r="S33" s="32"/>
      <c r="T33" s="32"/>
      <c r="U33" s="32"/>
      <c r="V33" s="32"/>
      <c r="W33" s="32"/>
      <c r="X33" s="34"/>
      <c r="Y33" s="34"/>
      <c r="Z33" s="32"/>
      <c r="AA33" s="32"/>
      <c r="AB33" s="32"/>
      <c r="AC33" s="32"/>
      <c r="AD33" s="32"/>
      <c r="AE33" s="32"/>
    </row>
    <row r="34" spans="1:31" x14ac:dyDescent="0.25">
      <c r="A34" s="32"/>
      <c r="B34" s="33"/>
      <c r="C34" s="33"/>
      <c r="D34" s="154"/>
      <c r="E34" s="154"/>
      <c r="F34" s="32"/>
      <c r="G34" s="32"/>
      <c r="H34" s="34"/>
      <c r="I34" s="32"/>
      <c r="J34" s="32"/>
      <c r="K34" s="32"/>
      <c r="L34" s="32"/>
      <c r="M34" s="32"/>
      <c r="N34" s="32"/>
      <c r="O34" s="32"/>
      <c r="P34" s="32"/>
      <c r="Q34" s="34"/>
      <c r="R34" s="32"/>
      <c r="S34" s="32"/>
      <c r="T34" s="32"/>
      <c r="U34" s="32"/>
      <c r="V34" s="32"/>
      <c r="W34" s="32"/>
      <c r="X34" s="34"/>
      <c r="Y34" s="34"/>
      <c r="Z34" s="32"/>
      <c r="AA34" s="32"/>
      <c r="AB34" s="32"/>
      <c r="AC34" s="32"/>
      <c r="AD34" s="32"/>
      <c r="AE34" s="32"/>
    </row>
    <row r="35" spans="1:31" x14ac:dyDescent="0.25">
      <c r="A35" s="32"/>
      <c r="B35" s="33"/>
      <c r="C35" s="33"/>
      <c r="D35" s="154"/>
      <c r="E35" s="154"/>
      <c r="F35" s="32"/>
      <c r="G35" s="32"/>
      <c r="H35" s="34"/>
      <c r="I35" s="32"/>
      <c r="J35" s="32"/>
      <c r="K35" s="32"/>
      <c r="L35" s="32"/>
      <c r="M35" s="32"/>
      <c r="N35" s="32"/>
      <c r="O35" s="32"/>
      <c r="P35" s="32"/>
      <c r="Q35" s="34"/>
      <c r="R35" s="32"/>
      <c r="S35" s="32"/>
      <c r="T35" s="32"/>
      <c r="U35" s="32"/>
      <c r="V35" s="32"/>
      <c r="W35" s="32"/>
      <c r="X35" s="34"/>
      <c r="Y35" s="34"/>
      <c r="Z35" s="32"/>
      <c r="AA35" s="32"/>
      <c r="AB35" s="32"/>
      <c r="AC35" s="32"/>
      <c r="AD35" s="32"/>
      <c r="AE35" s="32"/>
    </row>
    <row r="36" spans="1:31" x14ac:dyDescent="0.25">
      <c r="A36" s="32"/>
      <c r="B36" s="33"/>
      <c r="C36" s="33"/>
      <c r="D36" s="154"/>
      <c r="E36" s="154"/>
      <c r="F36" s="32"/>
      <c r="G36" s="32"/>
      <c r="H36" s="34"/>
      <c r="I36" s="32"/>
      <c r="J36" s="32"/>
      <c r="K36" s="32"/>
      <c r="L36" s="32"/>
      <c r="M36" s="32"/>
      <c r="N36" s="32"/>
      <c r="O36" s="32"/>
      <c r="P36" s="32"/>
      <c r="Q36" s="34"/>
      <c r="R36" s="32"/>
      <c r="S36" s="32"/>
      <c r="T36" s="32"/>
      <c r="U36" s="32"/>
      <c r="V36" s="32"/>
      <c r="W36" s="32"/>
      <c r="X36" s="34"/>
      <c r="Y36" s="34"/>
      <c r="Z36" s="32"/>
      <c r="AA36" s="32"/>
      <c r="AB36" s="32"/>
      <c r="AC36" s="32"/>
      <c r="AD36" s="32"/>
      <c r="AE36" s="32"/>
    </row>
    <row r="37" spans="1:31" x14ac:dyDescent="0.25">
      <c r="A37" s="32"/>
      <c r="B37" s="33"/>
      <c r="C37" s="33"/>
      <c r="D37" s="154"/>
      <c r="E37" s="154"/>
      <c r="F37" s="32"/>
      <c r="G37" s="32"/>
      <c r="H37" s="34"/>
      <c r="I37" s="32"/>
      <c r="J37" s="32"/>
      <c r="K37" s="32"/>
      <c r="L37" s="32"/>
      <c r="M37" s="32"/>
      <c r="N37" s="32"/>
      <c r="O37" s="32"/>
      <c r="P37" s="32"/>
      <c r="Q37" s="34"/>
      <c r="R37" s="32"/>
      <c r="S37" s="32"/>
      <c r="T37" s="32"/>
      <c r="U37" s="32"/>
      <c r="V37" s="32"/>
      <c r="W37" s="32"/>
      <c r="X37" s="34"/>
      <c r="Y37" s="34"/>
      <c r="Z37" s="32"/>
      <c r="AA37" s="32"/>
      <c r="AB37" s="32"/>
      <c r="AC37" s="32"/>
      <c r="AD37" s="32"/>
      <c r="AE37" s="32"/>
    </row>
    <row r="38" spans="1:31" x14ac:dyDescent="0.25">
      <c r="A38" s="32"/>
      <c r="B38" s="33"/>
      <c r="C38" s="33"/>
      <c r="D38" s="154"/>
      <c r="E38" s="154"/>
      <c r="F38" s="32"/>
      <c r="G38" s="32"/>
      <c r="H38" s="34"/>
      <c r="I38" s="32"/>
      <c r="J38" s="32"/>
      <c r="K38" s="32"/>
      <c r="L38" s="32"/>
      <c r="M38" s="32"/>
      <c r="N38" s="32"/>
      <c r="O38" s="32"/>
      <c r="P38" s="32"/>
      <c r="Q38" s="34"/>
      <c r="R38" s="32"/>
      <c r="S38" s="32"/>
      <c r="T38" s="32"/>
      <c r="U38" s="32"/>
      <c r="V38" s="32"/>
      <c r="W38" s="32"/>
      <c r="X38" s="34"/>
      <c r="Y38" s="34"/>
      <c r="Z38" s="32"/>
      <c r="AA38" s="32"/>
      <c r="AB38" s="32"/>
      <c r="AC38" s="32"/>
      <c r="AD38" s="32"/>
      <c r="AE38" s="32"/>
    </row>
    <row r="39" spans="1:31" x14ac:dyDescent="0.25">
      <c r="A39" s="32"/>
      <c r="B39" s="33"/>
      <c r="C39" s="33"/>
      <c r="D39" s="154"/>
      <c r="E39" s="154"/>
      <c r="F39" s="32"/>
      <c r="G39" s="32"/>
      <c r="H39" s="34"/>
      <c r="I39" s="32"/>
      <c r="J39" s="32"/>
      <c r="K39" s="32"/>
      <c r="L39" s="32"/>
      <c r="M39" s="32"/>
      <c r="N39" s="32"/>
      <c r="O39" s="32"/>
      <c r="P39" s="32"/>
      <c r="Q39" s="34"/>
      <c r="R39" s="32"/>
      <c r="S39" s="32"/>
      <c r="T39" s="32"/>
      <c r="U39" s="32"/>
      <c r="V39" s="32"/>
      <c r="W39" s="32"/>
      <c r="X39" s="34"/>
      <c r="Y39" s="34"/>
      <c r="Z39" s="32"/>
      <c r="AA39" s="32"/>
      <c r="AB39" s="32"/>
      <c r="AC39" s="32"/>
      <c r="AD39" s="32"/>
      <c r="AE39" s="32"/>
    </row>
    <row r="40" spans="1:31" x14ac:dyDescent="0.25">
      <c r="A40" s="32"/>
      <c r="B40" s="33"/>
      <c r="C40" s="33"/>
      <c r="D40" s="154"/>
      <c r="E40" s="154"/>
      <c r="F40" s="32"/>
      <c r="G40" s="32"/>
      <c r="H40" s="34"/>
      <c r="I40" s="32"/>
      <c r="J40" s="32"/>
      <c r="K40" s="32"/>
      <c r="L40" s="32"/>
      <c r="M40" s="32"/>
      <c r="N40" s="32"/>
      <c r="O40" s="32"/>
      <c r="P40" s="32"/>
      <c r="Q40" s="34"/>
      <c r="R40" s="32"/>
      <c r="S40" s="32"/>
      <c r="T40" s="32"/>
      <c r="U40" s="32"/>
      <c r="V40" s="32"/>
      <c r="W40" s="32"/>
      <c r="X40" s="34"/>
      <c r="Y40" s="34"/>
      <c r="Z40" s="32"/>
      <c r="AA40" s="32"/>
      <c r="AB40" s="32"/>
      <c r="AC40" s="32"/>
      <c r="AD40" s="32"/>
      <c r="AE40" s="32"/>
    </row>
    <row r="41" spans="1:31" x14ac:dyDescent="0.25">
      <c r="A41" s="32"/>
      <c r="B41" s="33"/>
      <c r="C41" s="33"/>
      <c r="D41" s="154"/>
      <c r="E41" s="154"/>
      <c r="F41" s="32"/>
      <c r="G41" s="32"/>
      <c r="H41" s="34"/>
      <c r="I41" s="32"/>
      <c r="J41" s="32"/>
      <c r="K41" s="32"/>
      <c r="L41" s="32"/>
      <c r="M41" s="32"/>
      <c r="N41" s="32"/>
      <c r="O41" s="32"/>
      <c r="P41" s="32"/>
      <c r="Q41" s="34"/>
      <c r="R41" s="32"/>
      <c r="S41" s="32"/>
      <c r="T41" s="32"/>
      <c r="U41" s="32"/>
      <c r="V41" s="32"/>
      <c r="W41" s="32"/>
      <c r="X41" s="34"/>
      <c r="Y41" s="34"/>
      <c r="Z41" s="32"/>
      <c r="AA41" s="32"/>
      <c r="AB41" s="32"/>
      <c r="AC41" s="32"/>
      <c r="AD41" s="32"/>
      <c r="AE41" s="32"/>
    </row>
    <row r="42" spans="1:31" x14ac:dyDescent="0.25">
      <c r="A42" s="32"/>
      <c r="B42" s="33"/>
      <c r="C42" s="33"/>
      <c r="D42" s="154"/>
      <c r="E42" s="154"/>
      <c r="F42" s="32"/>
      <c r="G42" s="32"/>
      <c r="H42" s="34"/>
      <c r="I42" s="32"/>
      <c r="J42" s="32"/>
      <c r="K42" s="32"/>
      <c r="L42" s="32"/>
      <c r="M42" s="32"/>
      <c r="N42" s="32"/>
      <c r="O42" s="32"/>
      <c r="P42" s="32"/>
      <c r="Q42" s="34"/>
      <c r="R42" s="32"/>
      <c r="S42" s="32"/>
      <c r="T42" s="32"/>
      <c r="U42" s="32"/>
      <c r="V42" s="32"/>
      <c r="W42" s="32"/>
      <c r="X42" s="34"/>
      <c r="Y42" s="34"/>
      <c r="Z42" s="32"/>
      <c r="AA42" s="32"/>
      <c r="AB42" s="32"/>
      <c r="AC42" s="32"/>
      <c r="AD42" s="32"/>
      <c r="AE42" s="32"/>
    </row>
    <row r="43" spans="1:31" x14ac:dyDescent="0.25">
      <c r="A43" s="32"/>
      <c r="B43" s="33"/>
      <c r="C43" s="33"/>
      <c r="D43" s="154"/>
      <c r="E43" s="154"/>
      <c r="F43" s="32"/>
      <c r="G43" s="32"/>
      <c r="H43" s="34"/>
      <c r="I43" s="32"/>
      <c r="J43" s="32"/>
      <c r="K43" s="32"/>
      <c r="L43" s="32"/>
      <c r="M43" s="32"/>
      <c r="N43" s="32"/>
      <c r="O43" s="32"/>
      <c r="P43" s="32"/>
      <c r="Q43" s="34"/>
      <c r="R43" s="32"/>
      <c r="S43" s="32"/>
      <c r="T43" s="32"/>
      <c r="U43" s="32"/>
      <c r="V43" s="32"/>
      <c r="W43" s="32"/>
      <c r="X43" s="34"/>
      <c r="Y43" s="34"/>
      <c r="Z43" s="32"/>
      <c r="AA43" s="32"/>
      <c r="AB43" s="32"/>
      <c r="AC43" s="32"/>
      <c r="AD43" s="32"/>
      <c r="AE43" s="32"/>
    </row>
    <row r="44" spans="1:31" x14ac:dyDescent="0.25">
      <c r="A44" s="32"/>
      <c r="B44" s="33"/>
      <c r="C44" s="33"/>
      <c r="D44" s="154"/>
      <c r="E44" s="154"/>
      <c r="F44" s="32"/>
      <c r="G44" s="32"/>
      <c r="H44" s="34"/>
      <c r="I44" s="32"/>
      <c r="J44" s="32"/>
      <c r="K44" s="32"/>
      <c r="L44" s="32"/>
      <c r="M44" s="32"/>
      <c r="N44" s="32"/>
      <c r="O44" s="32"/>
      <c r="P44" s="32"/>
      <c r="Q44" s="34"/>
      <c r="R44" s="32"/>
      <c r="S44" s="32"/>
      <c r="T44" s="32"/>
      <c r="U44" s="32"/>
      <c r="V44" s="32"/>
      <c r="W44" s="32"/>
      <c r="X44" s="34"/>
      <c r="Y44" s="34"/>
      <c r="Z44" s="32"/>
      <c r="AA44" s="32"/>
      <c r="AB44" s="32"/>
      <c r="AC44" s="32"/>
      <c r="AD44" s="32"/>
      <c r="AE44" s="32"/>
    </row>
    <row r="45" spans="1:31" x14ac:dyDescent="0.25">
      <c r="A45" s="32"/>
      <c r="B45" s="33"/>
      <c r="C45" s="33"/>
      <c r="D45" s="154"/>
      <c r="E45" s="154"/>
      <c r="F45" s="32"/>
      <c r="G45" s="32"/>
      <c r="H45" s="34"/>
      <c r="I45" s="32"/>
      <c r="J45" s="32"/>
      <c r="K45" s="32"/>
      <c r="L45" s="32"/>
      <c r="M45" s="32"/>
      <c r="N45" s="32"/>
      <c r="O45" s="32"/>
      <c r="P45" s="32"/>
      <c r="Q45" s="34"/>
      <c r="R45" s="32"/>
      <c r="S45" s="32"/>
      <c r="T45" s="32"/>
      <c r="U45" s="32"/>
      <c r="V45" s="32"/>
      <c r="W45" s="32"/>
      <c r="X45" s="34"/>
      <c r="Y45" s="34"/>
      <c r="Z45" s="32"/>
      <c r="AA45" s="32"/>
      <c r="AB45" s="32"/>
      <c r="AC45" s="32"/>
      <c r="AD45" s="32"/>
      <c r="AE45" s="32"/>
    </row>
    <row r="46" spans="1:31" x14ac:dyDescent="0.25">
      <c r="A46" s="32"/>
      <c r="B46" s="33"/>
      <c r="C46" s="33"/>
      <c r="D46" s="154"/>
      <c r="E46" s="154"/>
      <c r="F46" s="32"/>
      <c r="G46" s="32"/>
      <c r="H46" s="34"/>
      <c r="I46" s="32"/>
      <c r="J46" s="32"/>
      <c r="K46" s="32"/>
      <c r="L46" s="32"/>
      <c r="M46" s="32"/>
      <c r="N46" s="32"/>
      <c r="O46" s="32"/>
      <c r="P46" s="32"/>
      <c r="Q46" s="34"/>
      <c r="R46" s="32"/>
      <c r="S46" s="32"/>
      <c r="T46" s="32"/>
      <c r="U46" s="32"/>
      <c r="V46" s="32"/>
      <c r="W46" s="32"/>
      <c r="X46" s="34"/>
      <c r="Y46" s="34"/>
      <c r="Z46" s="32"/>
      <c r="AA46" s="32"/>
      <c r="AB46" s="32"/>
      <c r="AC46" s="32"/>
      <c r="AD46" s="32"/>
      <c r="AE46" s="32"/>
    </row>
    <row r="47" spans="1:31" x14ac:dyDescent="0.25">
      <c r="A47" s="32"/>
      <c r="B47" s="33"/>
      <c r="C47" s="33"/>
      <c r="D47" s="154"/>
      <c r="E47" s="154"/>
      <c r="F47" s="32"/>
      <c r="G47" s="32"/>
      <c r="H47" s="34"/>
      <c r="I47" s="32"/>
      <c r="J47" s="32"/>
      <c r="K47" s="32"/>
      <c r="L47" s="32"/>
      <c r="M47" s="32"/>
      <c r="N47" s="32"/>
      <c r="O47" s="32"/>
      <c r="P47" s="32"/>
      <c r="Q47" s="34"/>
      <c r="R47" s="32"/>
      <c r="S47" s="32"/>
      <c r="T47" s="32"/>
      <c r="U47" s="32"/>
      <c r="V47" s="32"/>
      <c r="W47" s="32"/>
      <c r="X47" s="34"/>
      <c r="Y47" s="34"/>
      <c r="Z47" s="32"/>
      <c r="AA47" s="32"/>
      <c r="AB47" s="32"/>
      <c r="AC47" s="32"/>
      <c r="AD47" s="32"/>
      <c r="AE47" s="32"/>
    </row>
    <row r="48" spans="1:31" x14ac:dyDescent="0.25">
      <c r="A48" s="32"/>
      <c r="B48" s="33"/>
      <c r="C48" s="33"/>
      <c r="D48" s="154"/>
      <c r="E48" s="154"/>
      <c r="F48" s="32"/>
      <c r="G48" s="32"/>
      <c r="H48" s="34"/>
      <c r="I48" s="32"/>
      <c r="J48" s="32"/>
      <c r="K48" s="32"/>
      <c r="L48" s="32"/>
      <c r="M48" s="32"/>
      <c r="N48" s="32"/>
      <c r="O48" s="32"/>
      <c r="P48" s="32"/>
      <c r="Q48" s="34"/>
      <c r="R48" s="32"/>
      <c r="S48" s="32"/>
      <c r="T48" s="32"/>
      <c r="U48" s="32"/>
      <c r="V48" s="32"/>
      <c r="W48" s="32"/>
      <c r="X48" s="34"/>
      <c r="Y48" s="34"/>
      <c r="Z48" s="32"/>
      <c r="AA48" s="32"/>
      <c r="AB48" s="32"/>
      <c r="AC48" s="32"/>
      <c r="AD48" s="32"/>
      <c r="AE48" s="32"/>
    </row>
    <row r="49" spans="1:31" x14ac:dyDescent="0.25">
      <c r="A49" s="32"/>
      <c r="B49" s="33"/>
      <c r="C49" s="33"/>
      <c r="D49" s="154"/>
      <c r="E49" s="154"/>
      <c r="F49" s="32"/>
      <c r="G49" s="32"/>
      <c r="H49" s="34"/>
      <c r="I49" s="32"/>
      <c r="J49" s="32"/>
      <c r="K49" s="32"/>
      <c r="L49" s="32"/>
      <c r="M49" s="32"/>
      <c r="N49" s="32"/>
      <c r="O49" s="32"/>
      <c r="P49" s="32"/>
      <c r="Q49" s="34"/>
      <c r="R49" s="32"/>
      <c r="S49" s="32"/>
      <c r="T49" s="32"/>
      <c r="U49" s="32"/>
      <c r="V49" s="32"/>
      <c r="W49" s="32"/>
      <c r="X49" s="34"/>
      <c r="Y49" s="34"/>
      <c r="Z49" s="32"/>
      <c r="AA49" s="32"/>
      <c r="AB49" s="32"/>
      <c r="AC49" s="32"/>
      <c r="AD49" s="32"/>
      <c r="AE49" s="32"/>
    </row>
    <row r="50" spans="1:31" x14ac:dyDescent="0.25">
      <c r="A50" s="32"/>
      <c r="B50" s="33"/>
      <c r="C50" s="33"/>
      <c r="D50" s="154"/>
      <c r="E50" s="154"/>
      <c r="F50" s="32"/>
      <c r="G50" s="32"/>
      <c r="H50" s="34"/>
      <c r="I50" s="32"/>
      <c r="J50" s="32"/>
      <c r="K50" s="32"/>
      <c r="L50" s="32"/>
      <c r="M50" s="32"/>
      <c r="N50" s="32"/>
      <c r="O50" s="32"/>
      <c r="P50" s="32"/>
      <c r="Q50" s="34"/>
      <c r="R50" s="32"/>
      <c r="S50" s="32"/>
      <c r="T50" s="32"/>
      <c r="U50" s="32"/>
      <c r="V50" s="32"/>
      <c r="W50" s="32"/>
      <c r="X50" s="34"/>
      <c r="Y50" s="34"/>
      <c r="Z50" s="32"/>
      <c r="AA50" s="32"/>
      <c r="AB50" s="32"/>
      <c r="AC50" s="32"/>
      <c r="AD50" s="32"/>
      <c r="AE50" s="32"/>
    </row>
    <row r="51" spans="1:31" x14ac:dyDescent="0.25">
      <c r="A51" s="32"/>
      <c r="B51" s="33"/>
      <c r="C51" s="33"/>
      <c r="D51" s="154"/>
      <c r="E51" s="154"/>
      <c r="F51" s="32"/>
      <c r="G51" s="32"/>
      <c r="H51" s="34"/>
      <c r="I51" s="32"/>
      <c r="J51" s="32"/>
      <c r="K51" s="32"/>
      <c r="L51" s="32"/>
      <c r="M51" s="32"/>
      <c r="N51" s="32"/>
      <c r="O51" s="32"/>
      <c r="P51" s="32"/>
      <c r="Q51" s="34"/>
      <c r="R51" s="32"/>
      <c r="S51" s="32"/>
      <c r="T51" s="32"/>
      <c r="U51" s="32"/>
      <c r="V51" s="32"/>
      <c r="W51" s="32"/>
      <c r="X51" s="34"/>
      <c r="Y51" s="34"/>
      <c r="Z51" s="32"/>
      <c r="AA51" s="32"/>
      <c r="AB51" s="32"/>
      <c r="AC51" s="32"/>
      <c r="AD51" s="32"/>
      <c r="AE51" s="32"/>
    </row>
    <row r="52" spans="1:31" x14ac:dyDescent="0.25">
      <c r="A52" s="32"/>
      <c r="B52" s="33"/>
      <c r="C52" s="33"/>
      <c r="D52" s="154"/>
      <c r="E52" s="154"/>
      <c r="F52" s="32"/>
      <c r="G52" s="32"/>
      <c r="H52" s="34"/>
      <c r="I52" s="32"/>
      <c r="J52" s="32"/>
      <c r="K52" s="32"/>
      <c r="L52" s="32"/>
      <c r="M52" s="32"/>
      <c r="N52" s="32"/>
      <c r="O52" s="32"/>
      <c r="P52" s="32"/>
      <c r="Q52" s="34"/>
      <c r="R52" s="32"/>
      <c r="S52" s="32"/>
      <c r="T52" s="32"/>
      <c r="U52" s="32"/>
      <c r="V52" s="32"/>
      <c r="W52" s="32"/>
      <c r="X52" s="34"/>
      <c r="Y52" s="34"/>
      <c r="Z52" s="32"/>
      <c r="AA52" s="32"/>
      <c r="AB52" s="32"/>
      <c r="AC52" s="32"/>
      <c r="AD52" s="32"/>
      <c r="AE52" s="32"/>
    </row>
    <row r="53" spans="1:31" x14ac:dyDescent="0.25">
      <c r="A53" s="32"/>
      <c r="B53" s="33"/>
      <c r="C53" s="33"/>
      <c r="D53" s="154"/>
      <c r="E53" s="154"/>
      <c r="F53" s="32"/>
      <c r="G53" s="32"/>
      <c r="H53" s="34"/>
      <c r="I53" s="32"/>
      <c r="J53" s="32"/>
      <c r="K53" s="32"/>
      <c r="L53" s="32"/>
      <c r="M53" s="32"/>
      <c r="N53" s="32"/>
      <c r="O53" s="32"/>
      <c r="P53" s="32"/>
      <c r="Q53" s="34"/>
      <c r="R53" s="32"/>
      <c r="S53" s="32"/>
      <c r="T53" s="32"/>
      <c r="U53" s="32"/>
      <c r="V53" s="32"/>
      <c r="W53" s="32"/>
      <c r="X53" s="34"/>
      <c r="Y53" s="34"/>
      <c r="Z53" s="32"/>
      <c r="AA53" s="32"/>
      <c r="AB53" s="32"/>
      <c r="AC53" s="32"/>
      <c r="AD53" s="32"/>
      <c r="AE53" s="32"/>
    </row>
    <row r="54" spans="1:31" x14ac:dyDescent="0.25">
      <c r="A54" s="32"/>
      <c r="B54" s="33"/>
      <c r="C54" s="33"/>
      <c r="D54" s="154"/>
      <c r="E54" s="154"/>
      <c r="F54" s="32"/>
      <c r="G54" s="32"/>
      <c r="H54" s="34"/>
      <c r="I54" s="32"/>
      <c r="J54" s="32"/>
      <c r="K54" s="32"/>
      <c r="L54" s="32"/>
      <c r="M54" s="32"/>
      <c r="N54" s="32"/>
      <c r="O54" s="32"/>
      <c r="P54" s="32"/>
      <c r="Q54" s="34"/>
      <c r="R54" s="32"/>
      <c r="S54" s="32"/>
      <c r="T54" s="32"/>
      <c r="U54" s="32"/>
      <c r="V54" s="32"/>
      <c r="W54" s="32"/>
      <c r="X54" s="34"/>
      <c r="Y54" s="34"/>
      <c r="Z54" s="32"/>
      <c r="AA54" s="32"/>
      <c r="AB54" s="32"/>
      <c r="AC54" s="32"/>
      <c r="AD54" s="32"/>
      <c r="AE54" s="32"/>
    </row>
    <row r="55" spans="1:31" x14ac:dyDescent="0.25">
      <c r="A55" s="32"/>
      <c r="B55" s="33"/>
      <c r="C55" s="33"/>
      <c r="D55" s="154"/>
      <c r="E55" s="154"/>
      <c r="F55" s="32"/>
      <c r="G55" s="32"/>
      <c r="H55" s="34"/>
      <c r="I55" s="32"/>
      <c r="J55" s="32"/>
      <c r="K55" s="32"/>
      <c r="L55" s="32"/>
      <c r="M55" s="32"/>
      <c r="N55" s="32"/>
      <c r="O55" s="32"/>
      <c r="P55" s="32"/>
      <c r="Q55" s="34"/>
      <c r="R55" s="32"/>
      <c r="S55" s="32"/>
      <c r="T55" s="32"/>
      <c r="U55" s="32"/>
      <c r="V55" s="32"/>
      <c r="W55" s="32"/>
      <c r="X55" s="34"/>
      <c r="Y55" s="34"/>
      <c r="Z55" s="32"/>
      <c r="AA55" s="32"/>
      <c r="AB55" s="32"/>
      <c r="AC55" s="32"/>
      <c r="AD55" s="32"/>
      <c r="AE55" s="32"/>
    </row>
  </sheetData>
  <mergeCells count="35">
    <mergeCell ref="A2:AE2"/>
    <mergeCell ref="A4:AE4"/>
    <mergeCell ref="A5:A9"/>
    <mergeCell ref="B5:B9"/>
    <mergeCell ref="C5:C9"/>
    <mergeCell ref="D5:D9"/>
    <mergeCell ref="E5:E9"/>
    <mergeCell ref="F5:AE5"/>
    <mergeCell ref="F6:N6"/>
    <mergeCell ref="O6:W6"/>
    <mergeCell ref="X6:AE6"/>
    <mergeCell ref="F7:F9"/>
    <mergeCell ref="G7:G9"/>
    <mergeCell ref="H7:N7"/>
    <mergeCell ref="O7:O9"/>
    <mergeCell ref="P7:P9"/>
    <mergeCell ref="Q7:W7"/>
    <mergeCell ref="X7:X9"/>
    <mergeCell ref="Y7:AE7"/>
    <mergeCell ref="H8:H9"/>
    <mergeCell ref="AD8:AD9"/>
    <mergeCell ref="AE8:AE9"/>
    <mergeCell ref="Z8:AA8"/>
    <mergeCell ref="AB8:AC8"/>
    <mergeCell ref="A29:B29"/>
    <mergeCell ref="T8:U8"/>
    <mergeCell ref="V8:V9"/>
    <mergeCell ref="W8:W9"/>
    <mergeCell ref="Y8:Y9"/>
    <mergeCell ref="I8:J8"/>
    <mergeCell ref="K8:L8"/>
    <mergeCell ref="M8:M9"/>
    <mergeCell ref="N8:N9"/>
    <mergeCell ref="Q8:Q9"/>
    <mergeCell ref="R8:S8"/>
  </mergeCells>
  <dataValidations count="1">
    <dataValidation type="list" allowBlank="1" showInputMessage="1" showErrorMessage="1" sqref="E20 E26 E28">
      <formula1>$B$3:$B$9</formula1>
    </dataValidation>
  </dataValidations>
  <pageMargins left="0.25" right="0.25" top="0.75" bottom="0.75" header="0.3" footer="0.3"/>
  <pageSetup paperSize="9" scale="2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КВР_выпадающий!$A$5:$A$148</xm:f>
          </x14:formula1>
          <xm:sqref>D28 D15 D20 D26</xm:sqref>
        </x14:dataValidation>
        <x14:dataValidation type="list" allowBlank="1" showInputMessage="1" showErrorMessage="1">
          <x14:formula1>
            <xm:f>'единицы измерения выпадающий'!$B$3:$B$10</xm:f>
          </x14:formula1>
          <xm:sqref>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zoomScale="70" zoomScaleNormal="70" zoomScaleSheetLayoutView="50" workbookViewId="0">
      <selection activeCell="G17" sqref="G17"/>
    </sheetView>
  </sheetViews>
  <sheetFormatPr defaultRowHeight="15" x14ac:dyDescent="0.25"/>
  <cols>
    <col min="1" max="1" width="9.140625" style="40"/>
    <col min="2" max="2" width="19.7109375" style="120" customWidth="1"/>
    <col min="3" max="3" width="9.140625" style="40"/>
    <col min="4" max="4" width="6.7109375" style="40" customWidth="1"/>
    <col min="5" max="5" width="11.85546875" style="40" customWidth="1"/>
    <col min="6" max="6" width="11.42578125" style="40" customWidth="1"/>
    <col min="7" max="16384" width="9.140625" style="40"/>
  </cols>
  <sheetData>
    <row r="2" spans="2:2" ht="26.25" x14ac:dyDescent="0.25">
      <c r="B2" s="114" t="s">
        <v>401</v>
      </c>
    </row>
    <row r="3" spans="2:2" x14ac:dyDescent="0.25">
      <c r="B3" s="114" t="s">
        <v>402</v>
      </c>
    </row>
    <row r="4" spans="2:2" ht="45" x14ac:dyDescent="0.25">
      <c r="B4" s="127" t="s">
        <v>443</v>
      </c>
    </row>
    <row r="5" spans="2:2" ht="30" x14ac:dyDescent="0.25">
      <c r="B5" s="127" t="s">
        <v>444</v>
      </c>
    </row>
    <row r="6" spans="2:2" x14ac:dyDescent="0.25">
      <c r="B6" s="114" t="s">
        <v>404</v>
      </c>
    </row>
    <row r="7" spans="2:2" x14ac:dyDescent="0.25">
      <c r="B7" s="114" t="s">
        <v>470</v>
      </c>
    </row>
    <row r="8" spans="2:2" x14ac:dyDescent="0.25">
      <c r="B8" s="114" t="s">
        <v>412</v>
      </c>
    </row>
    <row r="9" spans="2:2" x14ac:dyDescent="0.25">
      <c r="B9" s="114" t="s">
        <v>405</v>
      </c>
    </row>
    <row r="10" spans="2:2" x14ac:dyDescent="0.25">
      <c r="B10" s="114" t="s">
        <v>403</v>
      </c>
    </row>
  </sheetData>
  <pageMargins left="0.7" right="0.7" top="0.75" bottom="0.75" header="0.3" footer="0.3"/>
  <pageSetup paperSize="9" orientation="portrait" verticalDpi="597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499984740745262"/>
  </sheetPr>
  <dimension ref="A1:B148"/>
  <sheetViews>
    <sheetView view="pageBreakPreview" zoomScale="50" zoomScaleNormal="70" zoomScaleSheetLayoutView="50" workbookViewId="0">
      <selection sqref="A1:B148"/>
    </sheetView>
  </sheetViews>
  <sheetFormatPr defaultRowHeight="15" x14ac:dyDescent="0.25"/>
  <cols>
    <col min="1" max="1" width="9.140625" style="1"/>
    <col min="2" max="2" width="71.5703125" style="115" customWidth="1"/>
    <col min="3" max="3" width="9.140625" style="1"/>
    <col min="4" max="4" width="6.7109375" style="1" customWidth="1"/>
    <col min="5" max="5" width="11.85546875" style="1" customWidth="1"/>
    <col min="6" max="6" width="11.42578125" style="1" customWidth="1"/>
    <col min="7" max="16384" width="9.140625" style="1"/>
  </cols>
  <sheetData>
    <row r="1" spans="1:2" x14ac:dyDescent="0.25">
      <c r="B1" s="117" t="s">
        <v>319</v>
      </c>
    </row>
    <row r="2" spans="1:2" x14ac:dyDescent="0.25">
      <c r="A2" s="251" t="s">
        <v>320</v>
      </c>
      <c r="B2" s="251"/>
    </row>
    <row r="3" spans="1:2" x14ac:dyDescent="0.25">
      <c r="B3" s="117"/>
    </row>
    <row r="4" spans="1:2" x14ac:dyDescent="0.25">
      <c r="A4" s="20" t="s">
        <v>174</v>
      </c>
      <c r="B4" s="20" t="s">
        <v>175</v>
      </c>
    </row>
    <row r="5" spans="1:2" ht="45" x14ac:dyDescent="0.25">
      <c r="A5" s="20">
        <v>100</v>
      </c>
      <c r="B5" s="118" t="s">
        <v>176</v>
      </c>
    </row>
    <row r="6" spans="1:2" x14ac:dyDescent="0.25">
      <c r="A6" s="20">
        <v>110</v>
      </c>
      <c r="B6" s="118" t="s">
        <v>177</v>
      </c>
    </row>
    <row r="7" spans="1:2" x14ac:dyDescent="0.25">
      <c r="A7" s="20">
        <v>111</v>
      </c>
      <c r="B7" s="118" t="s">
        <v>178</v>
      </c>
    </row>
    <row r="8" spans="1:2" ht="30" x14ac:dyDescent="0.25">
      <c r="A8" s="20">
        <v>112</v>
      </c>
      <c r="B8" s="118" t="s">
        <v>179</v>
      </c>
    </row>
    <row r="9" spans="1:2" ht="45" x14ac:dyDescent="0.25">
      <c r="A9" s="20">
        <v>113</v>
      </c>
      <c r="B9" s="118" t="s">
        <v>180</v>
      </c>
    </row>
    <row r="10" spans="1:2" ht="30" x14ac:dyDescent="0.25">
      <c r="A10" s="20">
        <v>119</v>
      </c>
      <c r="B10" s="118" t="s">
        <v>181</v>
      </c>
    </row>
    <row r="11" spans="1:2" x14ac:dyDescent="0.25">
      <c r="A11" s="20">
        <v>120</v>
      </c>
      <c r="B11" s="118" t="s">
        <v>182</v>
      </c>
    </row>
    <row r="12" spans="1:2" x14ac:dyDescent="0.25">
      <c r="A12" s="20">
        <v>121</v>
      </c>
      <c r="B12" s="118" t="s">
        <v>183</v>
      </c>
    </row>
    <row r="13" spans="1:2" ht="30" x14ac:dyDescent="0.25">
      <c r="A13" s="20">
        <v>122</v>
      </c>
      <c r="B13" s="118" t="s">
        <v>184</v>
      </c>
    </row>
    <row r="14" spans="1:2" ht="45" x14ac:dyDescent="0.25">
      <c r="A14" s="20">
        <v>123</v>
      </c>
      <c r="B14" s="118" t="s">
        <v>185</v>
      </c>
    </row>
    <row r="15" spans="1:2" ht="45" x14ac:dyDescent="0.25">
      <c r="A15" s="20">
        <v>129</v>
      </c>
      <c r="B15" s="118" t="s">
        <v>186</v>
      </c>
    </row>
    <row r="16" spans="1:2" ht="30" x14ac:dyDescent="0.25">
      <c r="A16" s="20">
        <v>130</v>
      </c>
      <c r="B16" s="118" t="s">
        <v>187</v>
      </c>
    </row>
    <row r="17" spans="1:2" ht="30" x14ac:dyDescent="0.25">
      <c r="A17" s="20">
        <v>131</v>
      </c>
      <c r="B17" s="118" t="s">
        <v>188</v>
      </c>
    </row>
    <row r="18" spans="1:2" ht="30" x14ac:dyDescent="0.25">
      <c r="A18" s="20">
        <v>133</v>
      </c>
      <c r="B18" s="118" t="s">
        <v>189</v>
      </c>
    </row>
    <row r="19" spans="1:2" ht="30" x14ac:dyDescent="0.25">
      <c r="A19" s="20">
        <v>134</v>
      </c>
      <c r="B19" s="118" t="s">
        <v>190</v>
      </c>
    </row>
    <row r="20" spans="1:2" ht="30" x14ac:dyDescent="0.25">
      <c r="A20" s="20">
        <v>139</v>
      </c>
      <c r="B20" s="118" t="s">
        <v>191</v>
      </c>
    </row>
    <row r="21" spans="1:2" x14ac:dyDescent="0.25">
      <c r="A21" s="20">
        <v>140</v>
      </c>
      <c r="B21" s="118" t="s">
        <v>192</v>
      </c>
    </row>
    <row r="22" spans="1:2" x14ac:dyDescent="0.25">
      <c r="A22" s="20">
        <v>141</v>
      </c>
      <c r="B22" s="118" t="s">
        <v>193</v>
      </c>
    </row>
    <row r="23" spans="1:2" x14ac:dyDescent="0.25">
      <c r="A23" s="20">
        <v>142</v>
      </c>
      <c r="B23" s="118" t="s">
        <v>194</v>
      </c>
    </row>
    <row r="24" spans="1:2" ht="45" x14ac:dyDescent="0.25">
      <c r="A24" s="20">
        <v>149</v>
      </c>
      <c r="B24" s="118" t="s">
        <v>195</v>
      </c>
    </row>
    <row r="25" spans="1:2" ht="30" x14ac:dyDescent="0.25">
      <c r="A25" s="20">
        <v>200</v>
      </c>
      <c r="B25" s="118" t="s">
        <v>196</v>
      </c>
    </row>
    <row r="26" spans="1:2" ht="30" x14ac:dyDescent="0.25">
      <c r="A26" s="20">
        <v>210</v>
      </c>
      <c r="B26" s="118" t="s">
        <v>197</v>
      </c>
    </row>
    <row r="27" spans="1:2" ht="60" x14ac:dyDescent="0.25">
      <c r="A27" s="20">
        <v>211</v>
      </c>
      <c r="B27" s="118" t="s">
        <v>198</v>
      </c>
    </row>
    <row r="28" spans="1:2" ht="45" x14ac:dyDescent="0.25">
      <c r="A28" s="20">
        <v>212</v>
      </c>
      <c r="B28" s="118" t="s">
        <v>199</v>
      </c>
    </row>
    <row r="29" spans="1:2" ht="45" x14ac:dyDescent="0.25">
      <c r="A29" s="20">
        <v>213</v>
      </c>
      <c r="B29" s="118" t="s">
        <v>200</v>
      </c>
    </row>
    <row r="30" spans="1:2" ht="45" x14ac:dyDescent="0.25">
      <c r="A30" s="20">
        <v>214</v>
      </c>
      <c r="B30" s="118" t="s">
        <v>201</v>
      </c>
    </row>
    <row r="31" spans="1:2" ht="45" x14ac:dyDescent="0.25">
      <c r="A31" s="20">
        <v>215</v>
      </c>
      <c r="B31" s="118" t="s">
        <v>202</v>
      </c>
    </row>
    <row r="32" spans="1:2" ht="60" x14ac:dyDescent="0.25">
      <c r="A32" s="20">
        <v>216</v>
      </c>
      <c r="B32" s="118" t="s">
        <v>203</v>
      </c>
    </row>
    <row r="33" spans="1:2" ht="60" x14ac:dyDescent="0.25">
      <c r="A33" s="20">
        <v>217</v>
      </c>
      <c r="B33" s="118" t="s">
        <v>204</v>
      </c>
    </row>
    <row r="34" spans="1:2" ht="45" x14ac:dyDescent="0.25">
      <c r="A34" s="20">
        <v>218</v>
      </c>
      <c r="B34" s="118" t="s">
        <v>205</v>
      </c>
    </row>
    <row r="35" spans="1:2" ht="30" x14ac:dyDescent="0.25">
      <c r="A35" s="20">
        <v>219</v>
      </c>
      <c r="B35" s="118" t="s">
        <v>206</v>
      </c>
    </row>
    <row r="36" spans="1:2" ht="60" x14ac:dyDescent="0.25">
      <c r="A36" s="20">
        <v>220</v>
      </c>
      <c r="B36" s="118" t="s">
        <v>207</v>
      </c>
    </row>
    <row r="37" spans="1:2" ht="30" x14ac:dyDescent="0.25">
      <c r="A37" s="20">
        <v>221</v>
      </c>
      <c r="B37" s="118" t="s">
        <v>208</v>
      </c>
    </row>
    <row r="38" spans="1:2" ht="30" x14ac:dyDescent="0.25">
      <c r="A38" s="20">
        <v>223</v>
      </c>
      <c r="B38" s="118" t="s">
        <v>209</v>
      </c>
    </row>
    <row r="39" spans="1:2" ht="30" x14ac:dyDescent="0.25">
      <c r="A39" s="20">
        <v>224</v>
      </c>
      <c r="B39" s="118" t="s">
        <v>210</v>
      </c>
    </row>
    <row r="40" spans="1:2" x14ac:dyDescent="0.25">
      <c r="A40" s="20">
        <v>225</v>
      </c>
      <c r="B40" s="118" t="s">
        <v>211</v>
      </c>
    </row>
    <row r="41" spans="1:2" ht="30" x14ac:dyDescent="0.25">
      <c r="A41" s="20">
        <v>230</v>
      </c>
      <c r="B41" s="118" t="s">
        <v>212</v>
      </c>
    </row>
    <row r="42" spans="1:2" ht="30" x14ac:dyDescent="0.25">
      <c r="A42" s="20">
        <v>231</v>
      </c>
      <c r="B42" s="118" t="s">
        <v>213</v>
      </c>
    </row>
    <row r="43" spans="1:2" ht="30" x14ac:dyDescent="0.25">
      <c r="A43" s="20">
        <v>232</v>
      </c>
      <c r="B43" s="118" t="s">
        <v>214</v>
      </c>
    </row>
    <row r="44" spans="1:2" ht="30" x14ac:dyDescent="0.25">
      <c r="A44" s="20">
        <v>240</v>
      </c>
      <c r="B44" s="118" t="s">
        <v>215</v>
      </c>
    </row>
    <row r="45" spans="1:2" x14ac:dyDescent="0.25">
      <c r="A45" s="20">
        <v>241</v>
      </c>
      <c r="B45" s="118" t="s">
        <v>216</v>
      </c>
    </row>
    <row r="46" spans="1:2" ht="30" x14ac:dyDescent="0.25">
      <c r="A46" s="20">
        <v>242</v>
      </c>
      <c r="B46" s="118" t="s">
        <v>217</v>
      </c>
    </row>
    <row r="47" spans="1:2" ht="30" x14ac:dyDescent="0.25">
      <c r="A47" s="20">
        <v>243</v>
      </c>
      <c r="B47" s="118" t="s">
        <v>218</v>
      </c>
    </row>
    <row r="48" spans="1:2" x14ac:dyDescent="0.25">
      <c r="A48" s="20">
        <v>244</v>
      </c>
      <c r="B48" s="118" t="s">
        <v>219</v>
      </c>
    </row>
    <row r="49" spans="1:2" ht="45" x14ac:dyDescent="0.25">
      <c r="A49" s="20">
        <v>245</v>
      </c>
      <c r="B49" s="118" t="s">
        <v>220</v>
      </c>
    </row>
    <row r="50" spans="1:2" x14ac:dyDescent="0.25">
      <c r="A50" s="20">
        <v>300</v>
      </c>
      <c r="B50" s="118" t="s">
        <v>221</v>
      </c>
    </row>
    <row r="51" spans="1:2" x14ac:dyDescent="0.25">
      <c r="A51" s="20">
        <v>310</v>
      </c>
      <c r="B51" s="118" t="s">
        <v>222</v>
      </c>
    </row>
    <row r="52" spans="1:2" x14ac:dyDescent="0.25">
      <c r="A52" s="20">
        <v>311</v>
      </c>
      <c r="B52" s="118" t="s">
        <v>223</v>
      </c>
    </row>
    <row r="53" spans="1:2" x14ac:dyDescent="0.25">
      <c r="A53" s="20">
        <v>312</v>
      </c>
      <c r="B53" s="118" t="s">
        <v>224</v>
      </c>
    </row>
    <row r="54" spans="1:2" ht="30" x14ac:dyDescent="0.25">
      <c r="A54" s="20">
        <v>313</v>
      </c>
      <c r="B54" s="118" t="s">
        <v>225</v>
      </c>
    </row>
    <row r="55" spans="1:2" ht="30" x14ac:dyDescent="0.25">
      <c r="A55" s="20">
        <v>320</v>
      </c>
      <c r="B55" s="118" t="s">
        <v>226</v>
      </c>
    </row>
    <row r="56" spans="1:2" ht="30" x14ac:dyDescent="0.25">
      <c r="A56" s="20">
        <v>321</v>
      </c>
      <c r="B56" s="118" t="s">
        <v>227</v>
      </c>
    </row>
    <row r="57" spans="1:2" x14ac:dyDescent="0.25">
      <c r="A57" s="20">
        <v>322</v>
      </c>
      <c r="B57" s="118" t="s">
        <v>228</v>
      </c>
    </row>
    <row r="58" spans="1:2" ht="30" x14ac:dyDescent="0.25">
      <c r="A58" s="20">
        <v>323</v>
      </c>
      <c r="B58" s="118" t="s">
        <v>229</v>
      </c>
    </row>
    <row r="59" spans="1:2" ht="30" x14ac:dyDescent="0.25">
      <c r="A59" s="20">
        <v>324</v>
      </c>
      <c r="B59" s="118" t="s">
        <v>230</v>
      </c>
    </row>
    <row r="60" spans="1:2" x14ac:dyDescent="0.25">
      <c r="A60" s="20">
        <v>330</v>
      </c>
      <c r="B60" s="118" t="s">
        <v>231</v>
      </c>
    </row>
    <row r="61" spans="1:2" x14ac:dyDescent="0.25">
      <c r="A61" s="20">
        <v>340</v>
      </c>
      <c r="B61" s="118" t="s">
        <v>232</v>
      </c>
    </row>
    <row r="62" spans="1:2" x14ac:dyDescent="0.25">
      <c r="A62" s="20">
        <v>350</v>
      </c>
      <c r="B62" s="118" t="s">
        <v>233</v>
      </c>
    </row>
    <row r="63" spans="1:2" x14ac:dyDescent="0.25">
      <c r="A63" s="20">
        <v>360</v>
      </c>
      <c r="B63" s="118" t="s">
        <v>234</v>
      </c>
    </row>
    <row r="64" spans="1:2" ht="30" x14ac:dyDescent="0.25">
      <c r="A64" s="20">
        <v>400</v>
      </c>
      <c r="B64" s="118" t="s">
        <v>235</v>
      </c>
    </row>
    <row r="65" spans="1:2" ht="30" x14ac:dyDescent="0.25">
      <c r="A65" s="20">
        <v>406</v>
      </c>
      <c r="B65" s="118" t="s">
        <v>236</v>
      </c>
    </row>
    <row r="66" spans="1:2" ht="45" x14ac:dyDescent="0.25">
      <c r="A66" s="20">
        <v>407</v>
      </c>
      <c r="B66" s="118" t="s">
        <v>237</v>
      </c>
    </row>
    <row r="67" spans="1:2" x14ac:dyDescent="0.25">
      <c r="A67" s="20">
        <v>410</v>
      </c>
      <c r="B67" s="118" t="s">
        <v>238</v>
      </c>
    </row>
    <row r="68" spans="1:2" ht="45" x14ac:dyDescent="0.25">
      <c r="A68" s="20">
        <v>411</v>
      </c>
      <c r="B68" s="118" t="s">
        <v>239</v>
      </c>
    </row>
    <row r="69" spans="1:2" ht="30" x14ac:dyDescent="0.25">
      <c r="A69" s="20">
        <v>412</v>
      </c>
      <c r="B69" s="118" t="s">
        <v>240</v>
      </c>
    </row>
    <row r="70" spans="1:2" ht="30" x14ac:dyDescent="0.25">
      <c r="A70" s="20">
        <v>413</v>
      </c>
      <c r="B70" s="118" t="s">
        <v>241</v>
      </c>
    </row>
    <row r="71" spans="1:2" ht="30" x14ac:dyDescent="0.25">
      <c r="A71" s="20">
        <v>414</v>
      </c>
      <c r="B71" s="118" t="s">
        <v>242</v>
      </c>
    </row>
    <row r="72" spans="1:2" x14ac:dyDescent="0.25">
      <c r="A72" s="20">
        <v>415</v>
      </c>
      <c r="B72" s="118" t="s">
        <v>243</v>
      </c>
    </row>
    <row r="73" spans="1:2" x14ac:dyDescent="0.25">
      <c r="A73" s="20">
        <v>450</v>
      </c>
      <c r="B73" s="118" t="s">
        <v>244</v>
      </c>
    </row>
    <row r="74" spans="1:2" ht="30" x14ac:dyDescent="0.25">
      <c r="A74" s="20">
        <v>451</v>
      </c>
      <c r="B74" s="118" t="s">
        <v>245</v>
      </c>
    </row>
    <row r="75" spans="1:2" ht="30" x14ac:dyDescent="0.25">
      <c r="A75" s="20">
        <v>452</v>
      </c>
      <c r="B75" s="118" t="s">
        <v>246</v>
      </c>
    </row>
    <row r="76" spans="1:2" ht="30" x14ac:dyDescent="0.25">
      <c r="A76" s="20">
        <v>453</v>
      </c>
      <c r="B76" s="118" t="s">
        <v>247</v>
      </c>
    </row>
    <row r="77" spans="1:2" ht="30" x14ac:dyDescent="0.25">
      <c r="A77" s="20">
        <v>454</v>
      </c>
      <c r="B77" s="118" t="s">
        <v>248</v>
      </c>
    </row>
    <row r="78" spans="1:2" ht="45" x14ac:dyDescent="0.25">
      <c r="A78" s="20">
        <v>455</v>
      </c>
      <c r="B78" s="118" t="s">
        <v>249</v>
      </c>
    </row>
    <row r="79" spans="1:2" ht="75" x14ac:dyDescent="0.25">
      <c r="A79" s="20">
        <v>460</v>
      </c>
      <c r="B79" s="118" t="s">
        <v>250</v>
      </c>
    </row>
    <row r="80" spans="1:2" ht="45" x14ac:dyDescent="0.25">
      <c r="A80" s="20">
        <v>461</v>
      </c>
      <c r="B80" s="118" t="s">
        <v>251</v>
      </c>
    </row>
    <row r="81" spans="1:2" ht="45" x14ac:dyDescent="0.25">
      <c r="A81" s="20">
        <v>462</v>
      </c>
      <c r="B81" s="118" t="s">
        <v>252</v>
      </c>
    </row>
    <row r="82" spans="1:2" ht="45" x14ac:dyDescent="0.25">
      <c r="A82" s="20">
        <v>463</v>
      </c>
      <c r="B82" s="118" t="s">
        <v>253</v>
      </c>
    </row>
    <row r="83" spans="1:2" ht="45" x14ac:dyDescent="0.25">
      <c r="A83" s="20">
        <v>464</v>
      </c>
      <c r="B83" s="118" t="s">
        <v>254</v>
      </c>
    </row>
    <row r="84" spans="1:2" ht="45" x14ac:dyDescent="0.25">
      <c r="A84" s="20">
        <v>465</v>
      </c>
      <c r="B84" s="118" t="s">
        <v>255</v>
      </c>
    </row>
    <row r="85" spans="1:2" ht="60" x14ac:dyDescent="0.25">
      <c r="A85" s="20">
        <v>466</v>
      </c>
      <c r="B85" s="118" t="s">
        <v>256</v>
      </c>
    </row>
    <row r="86" spans="1:2" x14ac:dyDescent="0.25">
      <c r="A86" s="20">
        <v>500</v>
      </c>
      <c r="B86" s="118" t="s">
        <v>257</v>
      </c>
    </row>
    <row r="87" spans="1:2" x14ac:dyDescent="0.25">
      <c r="A87" s="20">
        <v>510</v>
      </c>
      <c r="B87" s="118" t="s">
        <v>258</v>
      </c>
    </row>
    <row r="88" spans="1:2" x14ac:dyDescent="0.25">
      <c r="A88" s="20">
        <v>511</v>
      </c>
      <c r="B88" s="118" t="s">
        <v>259</v>
      </c>
    </row>
    <row r="89" spans="1:2" x14ac:dyDescent="0.25">
      <c r="A89" s="20">
        <v>512</v>
      </c>
      <c r="B89" s="118" t="s">
        <v>260</v>
      </c>
    </row>
    <row r="90" spans="1:2" x14ac:dyDescent="0.25">
      <c r="A90" s="20">
        <v>520</v>
      </c>
      <c r="B90" s="118" t="s">
        <v>261</v>
      </c>
    </row>
    <row r="91" spans="1:2" ht="30" x14ac:dyDescent="0.25">
      <c r="A91" s="20">
        <v>521</v>
      </c>
      <c r="B91" s="118" t="s">
        <v>262</v>
      </c>
    </row>
    <row r="92" spans="1:2" ht="30" x14ac:dyDescent="0.25">
      <c r="A92" s="20">
        <v>522</v>
      </c>
      <c r="B92" s="118" t="s">
        <v>263</v>
      </c>
    </row>
    <row r="93" spans="1:2" x14ac:dyDescent="0.25">
      <c r="A93" s="20">
        <v>523</v>
      </c>
      <c r="B93" s="118" t="s">
        <v>264</v>
      </c>
    </row>
    <row r="94" spans="1:2" x14ac:dyDescent="0.25">
      <c r="A94" s="20">
        <v>530</v>
      </c>
      <c r="B94" s="118" t="s">
        <v>265</v>
      </c>
    </row>
    <row r="95" spans="1:2" x14ac:dyDescent="0.25">
      <c r="A95" s="20">
        <v>540</v>
      </c>
      <c r="B95" s="118" t="s">
        <v>266</v>
      </c>
    </row>
    <row r="96" spans="1:2" ht="30" x14ac:dyDescent="0.25">
      <c r="A96" s="20">
        <v>550</v>
      </c>
      <c r="B96" s="118" t="s">
        <v>267</v>
      </c>
    </row>
    <row r="97" spans="1:2" ht="30" x14ac:dyDescent="0.25">
      <c r="A97" s="20">
        <v>560</v>
      </c>
      <c r="B97" s="118" t="s">
        <v>268</v>
      </c>
    </row>
    <row r="98" spans="1:2" ht="30" x14ac:dyDescent="0.25">
      <c r="A98" s="20">
        <v>570</v>
      </c>
      <c r="B98" s="118" t="s">
        <v>269</v>
      </c>
    </row>
    <row r="99" spans="1:2" ht="30" x14ac:dyDescent="0.25">
      <c r="A99" s="20">
        <v>580</v>
      </c>
      <c r="B99" s="118" t="s">
        <v>270</v>
      </c>
    </row>
    <row r="100" spans="1:2" ht="30" x14ac:dyDescent="0.25">
      <c r="A100" s="20">
        <v>600</v>
      </c>
      <c r="B100" s="118" t="s">
        <v>271</v>
      </c>
    </row>
    <row r="101" spans="1:2" x14ac:dyDescent="0.25">
      <c r="A101" s="20">
        <v>610</v>
      </c>
      <c r="B101" s="118" t="s">
        <v>272</v>
      </c>
    </row>
    <row r="102" spans="1:2" ht="45" x14ac:dyDescent="0.25">
      <c r="A102" s="20">
        <v>611</v>
      </c>
      <c r="B102" s="118" t="s">
        <v>273</v>
      </c>
    </row>
    <row r="103" spans="1:2" x14ac:dyDescent="0.25">
      <c r="A103" s="20">
        <v>612</v>
      </c>
      <c r="B103" s="118" t="s">
        <v>274</v>
      </c>
    </row>
    <row r="104" spans="1:2" x14ac:dyDescent="0.25">
      <c r="A104" s="20">
        <v>613</v>
      </c>
      <c r="B104" s="118" t="s">
        <v>275</v>
      </c>
    </row>
    <row r="105" spans="1:2" x14ac:dyDescent="0.25">
      <c r="A105" s="20">
        <v>620</v>
      </c>
      <c r="B105" s="118" t="s">
        <v>276</v>
      </c>
    </row>
    <row r="106" spans="1:2" ht="45" x14ac:dyDescent="0.25">
      <c r="A106" s="20">
        <v>621</v>
      </c>
      <c r="B106" s="118" t="s">
        <v>277</v>
      </c>
    </row>
    <row r="107" spans="1:2" x14ac:dyDescent="0.25">
      <c r="A107" s="20">
        <v>622</v>
      </c>
      <c r="B107" s="118" t="s">
        <v>278</v>
      </c>
    </row>
    <row r="108" spans="1:2" x14ac:dyDescent="0.25">
      <c r="A108" s="20">
        <v>623</v>
      </c>
      <c r="B108" s="118" t="s">
        <v>279</v>
      </c>
    </row>
    <row r="109" spans="1:2" ht="45" x14ac:dyDescent="0.25">
      <c r="A109" s="20">
        <v>630</v>
      </c>
      <c r="B109" s="118" t="s">
        <v>280</v>
      </c>
    </row>
    <row r="110" spans="1:2" ht="30" x14ac:dyDescent="0.25">
      <c r="A110" s="20">
        <v>631</v>
      </c>
      <c r="B110" s="118" t="s">
        <v>281</v>
      </c>
    </row>
    <row r="111" spans="1:2" ht="30" x14ac:dyDescent="0.25">
      <c r="A111" s="20">
        <v>632</v>
      </c>
      <c r="B111" s="118" t="s">
        <v>282</v>
      </c>
    </row>
    <row r="112" spans="1:2" ht="30" x14ac:dyDescent="0.25">
      <c r="A112" s="20">
        <v>633</v>
      </c>
      <c r="B112" s="118" t="s">
        <v>283</v>
      </c>
    </row>
    <row r="113" spans="1:2" x14ac:dyDescent="0.25">
      <c r="A113" s="20">
        <v>634</v>
      </c>
      <c r="B113" s="118" t="s">
        <v>284</v>
      </c>
    </row>
    <row r="114" spans="1:2" x14ac:dyDescent="0.25">
      <c r="A114" s="20">
        <v>700</v>
      </c>
      <c r="B114" s="118" t="s">
        <v>285</v>
      </c>
    </row>
    <row r="115" spans="1:2" x14ac:dyDescent="0.25">
      <c r="A115" s="20">
        <v>710</v>
      </c>
      <c r="B115" s="118" t="s">
        <v>286</v>
      </c>
    </row>
    <row r="116" spans="1:2" x14ac:dyDescent="0.25">
      <c r="A116" s="20">
        <v>720</v>
      </c>
      <c r="B116" s="118" t="s">
        <v>287</v>
      </c>
    </row>
    <row r="117" spans="1:2" x14ac:dyDescent="0.25">
      <c r="A117" s="20">
        <v>730</v>
      </c>
      <c r="B117" s="118" t="s">
        <v>288</v>
      </c>
    </row>
    <row r="118" spans="1:2" x14ac:dyDescent="0.25">
      <c r="A118" s="20">
        <v>800</v>
      </c>
      <c r="B118" s="118" t="s">
        <v>289</v>
      </c>
    </row>
    <row r="119" spans="1:2" ht="45" x14ac:dyDescent="0.25">
      <c r="A119" s="20">
        <v>810</v>
      </c>
      <c r="B119" s="118" t="s">
        <v>290</v>
      </c>
    </row>
    <row r="120" spans="1:2" ht="45" x14ac:dyDescent="0.25">
      <c r="A120" s="20">
        <v>811</v>
      </c>
      <c r="B120" s="118" t="s">
        <v>291</v>
      </c>
    </row>
    <row r="121" spans="1:2" ht="45" x14ac:dyDescent="0.25">
      <c r="A121" s="20">
        <v>812</v>
      </c>
      <c r="B121" s="118" t="s">
        <v>292</v>
      </c>
    </row>
    <row r="122" spans="1:2" ht="45" x14ac:dyDescent="0.25">
      <c r="A122" s="20">
        <v>813</v>
      </c>
      <c r="B122" s="118" t="s">
        <v>293</v>
      </c>
    </row>
    <row r="123" spans="1:2" ht="30" x14ac:dyDescent="0.25">
      <c r="A123" s="20">
        <v>814</v>
      </c>
      <c r="B123" s="118" t="s">
        <v>294</v>
      </c>
    </row>
    <row r="124" spans="1:2" ht="30" x14ac:dyDescent="0.25">
      <c r="A124" s="20">
        <v>815</v>
      </c>
      <c r="B124" s="118" t="s">
        <v>295</v>
      </c>
    </row>
    <row r="125" spans="1:2" ht="30" x14ac:dyDescent="0.25">
      <c r="A125" s="20">
        <v>820</v>
      </c>
      <c r="B125" s="118" t="s">
        <v>296</v>
      </c>
    </row>
    <row r="126" spans="1:2" ht="45" x14ac:dyDescent="0.25">
      <c r="A126" s="20">
        <v>821</v>
      </c>
      <c r="B126" s="118" t="s">
        <v>297</v>
      </c>
    </row>
    <row r="127" spans="1:2" ht="45" x14ac:dyDescent="0.25">
      <c r="A127" s="20">
        <v>822</v>
      </c>
      <c r="B127" s="118" t="s">
        <v>298</v>
      </c>
    </row>
    <row r="128" spans="1:2" ht="45" x14ac:dyDescent="0.25">
      <c r="A128" s="20">
        <v>823</v>
      </c>
      <c r="B128" s="118" t="s">
        <v>299</v>
      </c>
    </row>
    <row r="129" spans="1:2" ht="30" x14ac:dyDescent="0.25">
      <c r="A129" s="20">
        <v>824</v>
      </c>
      <c r="B129" s="118" t="s">
        <v>300</v>
      </c>
    </row>
    <row r="130" spans="1:2" ht="45" x14ac:dyDescent="0.25">
      <c r="A130" s="20">
        <v>825</v>
      </c>
      <c r="B130" s="118" t="s">
        <v>301</v>
      </c>
    </row>
    <row r="131" spans="1:2" ht="45" x14ac:dyDescent="0.25">
      <c r="A131" s="20">
        <v>826</v>
      </c>
      <c r="B131" s="118" t="s">
        <v>302</v>
      </c>
    </row>
    <row r="132" spans="1:2" x14ac:dyDescent="0.25">
      <c r="A132" s="20">
        <v>830</v>
      </c>
      <c r="B132" s="118" t="s">
        <v>303</v>
      </c>
    </row>
    <row r="133" spans="1:2" ht="30" x14ac:dyDescent="0.25">
      <c r="A133" s="20">
        <v>831</v>
      </c>
      <c r="B133" s="118" t="s">
        <v>304</v>
      </c>
    </row>
    <row r="134" spans="1:2" ht="60" x14ac:dyDescent="0.25">
      <c r="A134" s="20">
        <v>832</v>
      </c>
      <c r="B134" s="118" t="s">
        <v>305</v>
      </c>
    </row>
    <row r="135" spans="1:2" ht="45" x14ac:dyDescent="0.25">
      <c r="A135" s="20">
        <v>840</v>
      </c>
      <c r="B135" s="118" t="s">
        <v>306</v>
      </c>
    </row>
    <row r="136" spans="1:2" x14ac:dyDescent="0.25">
      <c r="A136" s="20">
        <v>841</v>
      </c>
      <c r="B136" s="118" t="s">
        <v>307</v>
      </c>
    </row>
    <row r="137" spans="1:2" x14ac:dyDescent="0.25">
      <c r="A137" s="20">
        <v>842</v>
      </c>
      <c r="B137" s="118" t="s">
        <v>308</v>
      </c>
    </row>
    <row r="138" spans="1:2" x14ac:dyDescent="0.25">
      <c r="A138" s="20">
        <v>843</v>
      </c>
      <c r="B138" s="118" t="s">
        <v>309</v>
      </c>
    </row>
    <row r="139" spans="1:2" x14ac:dyDescent="0.25">
      <c r="A139" s="20">
        <v>850</v>
      </c>
      <c r="B139" s="118" t="s">
        <v>25</v>
      </c>
    </row>
    <row r="140" spans="1:2" x14ac:dyDescent="0.25">
      <c r="A140" s="20">
        <v>851</v>
      </c>
      <c r="B140" s="118" t="s">
        <v>310</v>
      </c>
    </row>
    <row r="141" spans="1:2" x14ac:dyDescent="0.25">
      <c r="A141" s="20">
        <v>852</v>
      </c>
      <c r="B141" s="118" t="s">
        <v>311</v>
      </c>
    </row>
    <row r="142" spans="1:2" x14ac:dyDescent="0.25">
      <c r="A142" s="20">
        <v>853</v>
      </c>
      <c r="B142" s="118" t="s">
        <v>312</v>
      </c>
    </row>
    <row r="143" spans="1:2" ht="30" x14ac:dyDescent="0.25">
      <c r="A143" s="20">
        <v>860</v>
      </c>
      <c r="B143" s="118" t="s">
        <v>313</v>
      </c>
    </row>
    <row r="144" spans="1:2" x14ac:dyDescent="0.25">
      <c r="A144" s="20">
        <v>861</v>
      </c>
      <c r="B144" s="118" t="s">
        <v>314</v>
      </c>
    </row>
    <row r="145" spans="1:2" x14ac:dyDescent="0.25">
      <c r="A145" s="20">
        <v>862</v>
      </c>
      <c r="B145" s="118" t="s">
        <v>315</v>
      </c>
    </row>
    <row r="146" spans="1:2" ht="45" x14ac:dyDescent="0.25">
      <c r="A146" s="20">
        <v>863</v>
      </c>
      <c r="B146" s="118" t="s">
        <v>316</v>
      </c>
    </row>
    <row r="147" spans="1:2" x14ac:dyDescent="0.25">
      <c r="A147" s="20">
        <v>870</v>
      </c>
      <c r="B147" s="118" t="s">
        <v>317</v>
      </c>
    </row>
    <row r="148" spans="1:2" x14ac:dyDescent="0.25">
      <c r="A148" s="20">
        <v>880</v>
      </c>
      <c r="B148" s="118" t="s">
        <v>318</v>
      </c>
    </row>
  </sheetData>
  <autoFilter ref="A4:B148">
    <sortState ref="A5:B148">
      <sortCondition ref="A4:A148"/>
    </sortState>
  </autoFilter>
  <customSheetViews>
    <customSheetView guid="{5446E986-9965-41A3-A2EA-8A6AB12C4CE9}" showAutoFilter="1">
      <selection activeCell="F15" sqref="F15"/>
      <pageMargins left="0.7" right="0.7" top="0.75" bottom="0.75" header="0.3" footer="0.3"/>
      <pageSetup paperSize="9" orientation="portrait" r:id="rId1"/>
      <autoFilter ref="A4:B148">
        <sortState ref="A5:B148">
          <sortCondition ref="A4:A148"/>
        </sortState>
      </autoFilter>
    </customSheetView>
    <customSheetView guid="{9FD42FA3-333B-4331-8524-A955B5B4ED78}" showAutoFilter="1">
      <selection activeCell="F15" sqref="F15"/>
      <pageMargins left="0.7" right="0.7" top="0.75" bottom="0.75" header="0.3" footer="0.3"/>
      <pageSetup paperSize="9" orientation="portrait" r:id="rId2"/>
      <autoFilter ref="A4:B148">
        <sortState ref="A5:B148">
          <sortCondition ref="A4:A148"/>
        </sortState>
      </autoFilter>
    </customSheetView>
  </customSheetViews>
  <mergeCells count="1">
    <mergeCell ref="A2:B2"/>
  </mergeCell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U39"/>
  <sheetViews>
    <sheetView view="pageBreakPreview" topLeftCell="A3" zoomScale="70" zoomScaleNormal="70" zoomScaleSheetLayoutView="70" workbookViewId="0">
      <selection activeCell="B9" sqref="B9:U39"/>
    </sheetView>
  </sheetViews>
  <sheetFormatPr defaultRowHeight="15" x14ac:dyDescent="0.25"/>
  <cols>
    <col min="1" max="1" width="6.28515625" style="1" customWidth="1"/>
    <col min="2" max="2" width="36.7109375" style="1" customWidth="1"/>
    <col min="3" max="3" width="15.42578125" style="125" customWidth="1"/>
    <col min="4" max="4" width="17.28515625" style="125" customWidth="1"/>
    <col min="5" max="5" width="20" style="125" customWidth="1"/>
    <col min="6" max="6" width="16.85546875" style="125" customWidth="1"/>
    <col min="7" max="7" width="14.140625" style="125" customWidth="1"/>
    <col min="8" max="8" width="21.85546875" style="125" customWidth="1"/>
    <col min="9" max="10" width="18.42578125" style="125" customWidth="1"/>
    <col min="11" max="11" width="13.42578125" style="125" customWidth="1"/>
    <col min="12" max="12" width="14.42578125" style="125" customWidth="1"/>
    <col min="13" max="13" width="34.28515625" style="125" customWidth="1"/>
    <col min="14" max="14" width="23.7109375" style="1" customWidth="1"/>
    <col min="15" max="16" width="18.140625" style="1" customWidth="1"/>
    <col min="17" max="17" width="26.5703125" style="119" customWidth="1"/>
    <col min="18" max="20" width="18.5703125" style="1" customWidth="1"/>
    <col min="21" max="21" width="30" style="1" customWidth="1"/>
    <col min="22" max="16384" width="9.140625" style="1"/>
  </cols>
  <sheetData>
    <row r="1" spans="1:21" x14ac:dyDescent="0.25">
      <c r="A1" s="1" t="s">
        <v>151</v>
      </c>
    </row>
    <row r="2" spans="1:21" ht="35.25" customHeight="1" x14ac:dyDescent="0.25">
      <c r="A2" s="242" t="s">
        <v>475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</row>
    <row r="4" spans="1:21" x14ac:dyDescent="0.25">
      <c r="A4" s="255" t="s">
        <v>148</v>
      </c>
      <c r="B4" s="258" t="s">
        <v>152</v>
      </c>
      <c r="C4" s="263" t="s">
        <v>153</v>
      </c>
      <c r="D4" s="264"/>
      <c r="E4" s="264"/>
      <c r="F4" s="264"/>
      <c r="G4" s="264"/>
      <c r="H4" s="264"/>
      <c r="I4" s="264"/>
      <c r="J4" s="265"/>
      <c r="K4" s="263" t="s">
        <v>154</v>
      </c>
      <c r="L4" s="264"/>
      <c r="M4" s="264"/>
      <c r="N4" s="264"/>
      <c r="O4" s="264"/>
      <c r="P4" s="264"/>
      <c r="Q4" s="264"/>
      <c r="R4" s="264"/>
      <c r="S4" s="264"/>
      <c r="T4" s="264"/>
      <c r="U4" s="265"/>
    </row>
    <row r="5" spans="1:21" ht="30.75" customHeight="1" x14ac:dyDescent="0.25">
      <c r="A5" s="256"/>
      <c r="B5" s="259"/>
      <c r="C5" s="266" t="s">
        <v>431</v>
      </c>
      <c r="D5" s="267"/>
      <c r="E5" s="268" t="s">
        <v>455</v>
      </c>
      <c r="F5" s="269"/>
      <c r="G5" s="269"/>
      <c r="H5" s="269"/>
      <c r="I5" s="269"/>
      <c r="J5" s="270"/>
      <c r="K5" s="266" t="s">
        <v>431</v>
      </c>
      <c r="L5" s="267"/>
      <c r="M5" s="248" t="s">
        <v>454</v>
      </c>
      <c r="N5" s="249"/>
      <c r="O5" s="249"/>
      <c r="P5" s="249"/>
      <c r="Q5" s="249"/>
      <c r="R5" s="249"/>
      <c r="S5" s="249"/>
      <c r="T5" s="249"/>
      <c r="U5" s="249"/>
    </row>
    <row r="6" spans="1:21" ht="78.75" customHeight="1" x14ac:dyDescent="0.25">
      <c r="A6" s="256"/>
      <c r="B6" s="259"/>
      <c r="C6" s="254" t="s">
        <v>155</v>
      </c>
      <c r="D6" s="254"/>
      <c r="E6" s="244" t="s">
        <v>456</v>
      </c>
      <c r="F6" s="244"/>
      <c r="G6" s="244"/>
      <c r="H6" s="248" t="s">
        <v>457</v>
      </c>
      <c r="I6" s="249"/>
      <c r="J6" s="250"/>
      <c r="K6" s="254" t="s">
        <v>155</v>
      </c>
      <c r="L6" s="254"/>
      <c r="M6" s="130" t="s">
        <v>461</v>
      </c>
      <c r="N6" s="248" t="s">
        <v>458</v>
      </c>
      <c r="O6" s="249"/>
      <c r="P6" s="250"/>
      <c r="Q6" s="245" t="s">
        <v>460</v>
      </c>
      <c r="R6" s="248" t="s">
        <v>459</v>
      </c>
      <c r="S6" s="249"/>
      <c r="T6" s="250"/>
      <c r="U6" s="245" t="s">
        <v>463</v>
      </c>
    </row>
    <row r="7" spans="1:21" ht="114.75" customHeight="1" x14ac:dyDescent="0.25">
      <c r="A7" s="256"/>
      <c r="B7" s="259"/>
      <c r="C7" s="254"/>
      <c r="D7" s="254"/>
      <c r="E7" s="130" t="s">
        <v>453</v>
      </c>
      <c r="F7" s="130" t="s">
        <v>466</v>
      </c>
      <c r="G7" s="130" t="s">
        <v>398</v>
      </c>
      <c r="H7" s="130" t="s">
        <v>399</v>
      </c>
      <c r="I7" s="130" t="s">
        <v>466</v>
      </c>
      <c r="J7" s="130" t="s">
        <v>398</v>
      </c>
      <c r="K7" s="254"/>
      <c r="L7" s="254"/>
      <c r="M7" s="130" t="s">
        <v>469</v>
      </c>
      <c r="N7" s="130" t="s">
        <v>453</v>
      </c>
      <c r="O7" s="130" t="s">
        <v>467</v>
      </c>
      <c r="P7" s="130" t="s">
        <v>426</v>
      </c>
      <c r="Q7" s="247"/>
      <c r="R7" s="130" t="s">
        <v>399</v>
      </c>
      <c r="S7" s="130" t="s">
        <v>467</v>
      </c>
      <c r="T7" s="130" t="s">
        <v>426</v>
      </c>
      <c r="U7" s="247"/>
    </row>
    <row r="8" spans="1:21" x14ac:dyDescent="0.25">
      <c r="A8" s="257"/>
      <c r="B8" s="260"/>
      <c r="C8" s="19" t="s">
        <v>156</v>
      </c>
      <c r="D8" s="19" t="s">
        <v>157</v>
      </c>
      <c r="E8" s="19" t="s">
        <v>156</v>
      </c>
      <c r="F8" s="19" t="s">
        <v>157</v>
      </c>
      <c r="G8" s="19" t="s">
        <v>157</v>
      </c>
      <c r="H8" s="19" t="s">
        <v>156</v>
      </c>
      <c r="I8" s="19" t="s">
        <v>157</v>
      </c>
      <c r="J8" s="19" t="s">
        <v>157</v>
      </c>
      <c r="K8" s="19" t="s">
        <v>156</v>
      </c>
      <c r="L8" s="19" t="s">
        <v>157</v>
      </c>
      <c r="M8" s="19" t="s">
        <v>462</v>
      </c>
      <c r="N8" s="19" t="s">
        <v>156</v>
      </c>
      <c r="O8" s="19" t="s">
        <v>157</v>
      </c>
      <c r="P8" s="19" t="s">
        <v>415</v>
      </c>
      <c r="Q8" s="39" t="s">
        <v>427</v>
      </c>
      <c r="R8" s="19" t="s">
        <v>156</v>
      </c>
      <c r="S8" s="19" t="s">
        <v>157</v>
      </c>
      <c r="T8" s="19" t="s">
        <v>415</v>
      </c>
      <c r="U8" s="19" t="s">
        <v>427</v>
      </c>
    </row>
    <row r="9" spans="1:21" x14ac:dyDescent="0.25">
      <c r="A9" s="124" t="s">
        <v>335</v>
      </c>
      <c r="B9" s="123" t="s">
        <v>396</v>
      </c>
      <c r="C9" s="126">
        <v>1</v>
      </c>
      <c r="D9" s="126">
        <v>2</v>
      </c>
      <c r="E9" s="126">
        <v>3</v>
      </c>
      <c r="F9" s="126">
        <v>4</v>
      </c>
      <c r="G9" s="126">
        <v>5</v>
      </c>
      <c r="H9" s="126">
        <v>6</v>
      </c>
      <c r="I9" s="126">
        <v>7</v>
      </c>
      <c r="J9" s="126">
        <v>8</v>
      </c>
      <c r="K9" s="126">
        <v>9</v>
      </c>
      <c r="L9" s="126">
        <v>10</v>
      </c>
      <c r="M9" s="126">
        <v>11</v>
      </c>
      <c r="N9" s="126">
        <v>12</v>
      </c>
      <c r="O9" s="126">
        <v>13</v>
      </c>
      <c r="P9" s="126">
        <v>14</v>
      </c>
      <c r="Q9" s="128">
        <v>15</v>
      </c>
      <c r="R9" s="126">
        <v>16</v>
      </c>
      <c r="S9" s="126">
        <v>17</v>
      </c>
      <c r="T9" s="126">
        <v>18</v>
      </c>
      <c r="U9" s="126">
        <v>19</v>
      </c>
    </row>
    <row r="10" spans="1:21" x14ac:dyDescent="0.25">
      <c r="A10" s="21" t="s">
        <v>5</v>
      </c>
      <c r="B10" s="21" t="s">
        <v>158</v>
      </c>
      <c r="C10" s="19">
        <f t="shared" ref="C10:U10" si="0">C12+C13+C14</f>
        <v>0</v>
      </c>
      <c r="D10" s="19">
        <f t="shared" si="0"/>
        <v>0</v>
      </c>
      <c r="E10" s="19">
        <f>E12+E13+E14</f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39">
        <f>Q12+Q13+Q14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</row>
    <row r="11" spans="1:21" s="113" customFormat="1" ht="13.5" customHeight="1" x14ac:dyDescent="0.25">
      <c r="A11" s="22"/>
      <c r="B11" s="22" t="s">
        <v>159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2"/>
    </row>
    <row r="12" spans="1:21" x14ac:dyDescent="0.25">
      <c r="A12" s="23" t="s">
        <v>81</v>
      </c>
      <c r="B12" s="23" t="s">
        <v>160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1"/>
      <c r="O12" s="141"/>
      <c r="P12" s="141"/>
      <c r="Q12" s="39">
        <f>N12-M12</f>
        <v>0</v>
      </c>
      <c r="R12" s="141"/>
      <c r="S12" s="141"/>
      <c r="T12" s="141"/>
      <c r="U12" s="141"/>
    </row>
    <row r="13" spans="1:21" x14ac:dyDescent="0.25">
      <c r="A13" s="23" t="s">
        <v>82</v>
      </c>
      <c r="B13" s="23" t="s">
        <v>161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1"/>
      <c r="O13" s="141"/>
      <c r="P13" s="141"/>
      <c r="Q13" s="39">
        <f>N13-M13</f>
        <v>0</v>
      </c>
      <c r="R13" s="141"/>
      <c r="S13" s="141"/>
      <c r="T13" s="141"/>
      <c r="U13" s="141"/>
    </row>
    <row r="14" spans="1:21" x14ac:dyDescent="0.25">
      <c r="A14" s="23" t="s">
        <v>83</v>
      </c>
      <c r="B14" s="23" t="s">
        <v>162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1"/>
      <c r="O14" s="141"/>
      <c r="P14" s="141"/>
      <c r="Q14" s="39">
        <f t="shared" ref="Q14" si="1">N14-M14</f>
        <v>0</v>
      </c>
      <c r="R14" s="141"/>
      <c r="S14" s="141"/>
      <c r="T14" s="141"/>
      <c r="U14" s="141"/>
    </row>
    <row r="15" spans="1:21" x14ac:dyDescent="0.25">
      <c r="A15" s="21" t="s">
        <v>6</v>
      </c>
      <c r="B15" s="21" t="s">
        <v>163</v>
      </c>
      <c r="C15" s="19">
        <f t="shared" ref="C15:U15" si="2">C17+C18+C19</f>
        <v>0</v>
      </c>
      <c r="D15" s="19">
        <f t="shared" si="2"/>
        <v>0</v>
      </c>
      <c r="E15" s="19">
        <f t="shared" si="2"/>
        <v>0</v>
      </c>
      <c r="F15" s="19">
        <f t="shared" si="2"/>
        <v>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19">
        <f t="shared" si="2"/>
        <v>0</v>
      </c>
      <c r="Q15" s="39">
        <f>Q17+Q18+Q19</f>
        <v>0</v>
      </c>
      <c r="R15" s="19">
        <f t="shared" si="2"/>
        <v>0</v>
      </c>
      <c r="S15" s="19">
        <f t="shared" si="2"/>
        <v>0</v>
      </c>
      <c r="T15" s="19">
        <f t="shared" si="2"/>
        <v>0</v>
      </c>
      <c r="U15" s="19">
        <f t="shared" si="2"/>
        <v>0</v>
      </c>
    </row>
    <row r="16" spans="1:21" s="113" customFormat="1" ht="14.25" customHeight="1" x14ac:dyDescent="0.25">
      <c r="A16" s="22"/>
      <c r="B16" s="22" t="s">
        <v>159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2"/>
    </row>
    <row r="17" spans="1:21" x14ac:dyDescent="0.25">
      <c r="A17" s="23" t="s">
        <v>164</v>
      </c>
      <c r="B17" s="23" t="s">
        <v>160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1"/>
      <c r="O17" s="141"/>
      <c r="P17" s="141"/>
      <c r="Q17" s="39">
        <f>N17-M17</f>
        <v>0</v>
      </c>
      <c r="R17" s="141"/>
      <c r="S17" s="141"/>
      <c r="T17" s="141"/>
      <c r="U17" s="141"/>
    </row>
    <row r="18" spans="1:21" x14ac:dyDescent="0.25">
      <c r="A18" s="23" t="s">
        <v>165</v>
      </c>
      <c r="B18" s="23" t="s">
        <v>161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41"/>
      <c r="P18" s="141"/>
      <c r="Q18" s="39">
        <f>N18-M18</f>
        <v>0</v>
      </c>
      <c r="R18" s="141"/>
      <c r="S18" s="141"/>
      <c r="T18" s="141"/>
      <c r="U18" s="141"/>
    </row>
    <row r="19" spans="1:21" x14ac:dyDescent="0.25">
      <c r="A19" s="23" t="s">
        <v>166</v>
      </c>
      <c r="B19" s="23" t="s">
        <v>162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/>
      <c r="O19" s="141"/>
      <c r="P19" s="141"/>
      <c r="Q19" s="39">
        <f>N19-M19</f>
        <v>0</v>
      </c>
      <c r="R19" s="141"/>
      <c r="S19" s="141"/>
      <c r="T19" s="141"/>
      <c r="U19" s="141"/>
    </row>
    <row r="20" spans="1:21" x14ac:dyDescent="0.25">
      <c r="A20" s="21" t="s">
        <v>7</v>
      </c>
      <c r="B20" s="21" t="s">
        <v>167</v>
      </c>
      <c r="C20" s="19">
        <f t="shared" ref="C20:U20" si="3">C22+C23+C24</f>
        <v>0</v>
      </c>
      <c r="D20" s="19">
        <f t="shared" si="3"/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3"/>
        <v>0</v>
      </c>
      <c r="J20" s="19">
        <f t="shared" si="3"/>
        <v>0</v>
      </c>
      <c r="K20" s="19">
        <f t="shared" si="3"/>
        <v>0</v>
      </c>
      <c r="L20" s="19">
        <f t="shared" si="3"/>
        <v>0</v>
      </c>
      <c r="M20" s="19">
        <f t="shared" si="3"/>
        <v>0</v>
      </c>
      <c r="N20" s="19">
        <f t="shared" si="3"/>
        <v>0</v>
      </c>
      <c r="O20" s="19">
        <f t="shared" si="3"/>
        <v>0</v>
      </c>
      <c r="P20" s="19">
        <f t="shared" si="3"/>
        <v>0</v>
      </c>
      <c r="Q20" s="39">
        <f t="shared" si="3"/>
        <v>0</v>
      </c>
      <c r="R20" s="19">
        <f t="shared" si="3"/>
        <v>0</v>
      </c>
      <c r="S20" s="19">
        <f t="shared" si="3"/>
        <v>0</v>
      </c>
      <c r="T20" s="19">
        <f t="shared" si="3"/>
        <v>0</v>
      </c>
      <c r="U20" s="19">
        <f t="shared" si="3"/>
        <v>0</v>
      </c>
    </row>
    <row r="21" spans="1:21" s="113" customFormat="1" ht="13.5" customHeight="1" x14ac:dyDescent="0.25">
      <c r="A21" s="22"/>
      <c r="B21" s="22" t="s">
        <v>159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2"/>
    </row>
    <row r="22" spans="1:21" x14ac:dyDescent="0.25">
      <c r="A22" s="23" t="s">
        <v>123</v>
      </c>
      <c r="B22" s="23" t="s">
        <v>160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1"/>
      <c r="O22" s="141"/>
      <c r="P22" s="141"/>
      <c r="Q22" s="39">
        <f>N22-M22</f>
        <v>0</v>
      </c>
      <c r="R22" s="141"/>
      <c r="S22" s="141"/>
      <c r="T22" s="141"/>
      <c r="U22" s="141"/>
    </row>
    <row r="23" spans="1:21" x14ac:dyDescent="0.25">
      <c r="A23" s="23" t="s">
        <v>132</v>
      </c>
      <c r="B23" s="23" t="s">
        <v>161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41"/>
      <c r="P23" s="141"/>
      <c r="Q23" s="39">
        <f>N23-M23</f>
        <v>0</v>
      </c>
      <c r="R23" s="141"/>
      <c r="S23" s="141"/>
      <c r="T23" s="141"/>
      <c r="U23" s="141"/>
    </row>
    <row r="24" spans="1:21" x14ac:dyDescent="0.25">
      <c r="A24" s="23" t="s">
        <v>133</v>
      </c>
      <c r="B24" s="23" t="s">
        <v>162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O24" s="141"/>
      <c r="P24" s="141"/>
      <c r="Q24" s="39">
        <f>N24-M24</f>
        <v>0</v>
      </c>
      <c r="R24" s="141"/>
      <c r="S24" s="141"/>
      <c r="T24" s="141"/>
      <c r="U24" s="141"/>
    </row>
    <row r="25" spans="1:21" x14ac:dyDescent="0.25">
      <c r="A25" s="21" t="s">
        <v>8</v>
      </c>
      <c r="B25" s="21" t="s">
        <v>325</v>
      </c>
      <c r="C25" s="19">
        <f t="shared" ref="C25:U25" si="4">C27+C28+C29</f>
        <v>0</v>
      </c>
      <c r="D25" s="19">
        <f t="shared" si="4"/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  <c r="H25" s="19">
        <f t="shared" si="4"/>
        <v>0</v>
      </c>
      <c r="I25" s="19">
        <f t="shared" si="4"/>
        <v>0</v>
      </c>
      <c r="J25" s="19">
        <f t="shared" si="4"/>
        <v>0</v>
      </c>
      <c r="K25" s="19">
        <f t="shared" si="4"/>
        <v>0</v>
      </c>
      <c r="L25" s="19">
        <f t="shared" si="4"/>
        <v>0</v>
      </c>
      <c r="M25" s="19">
        <f t="shared" si="4"/>
        <v>0</v>
      </c>
      <c r="N25" s="19">
        <f t="shared" si="4"/>
        <v>0</v>
      </c>
      <c r="O25" s="19">
        <f t="shared" si="4"/>
        <v>0</v>
      </c>
      <c r="P25" s="19">
        <f t="shared" si="4"/>
        <v>0</v>
      </c>
      <c r="Q25" s="39">
        <f t="shared" si="4"/>
        <v>0</v>
      </c>
      <c r="R25" s="19">
        <f t="shared" si="4"/>
        <v>0</v>
      </c>
      <c r="S25" s="19">
        <f t="shared" si="4"/>
        <v>0</v>
      </c>
      <c r="T25" s="19">
        <f t="shared" si="4"/>
        <v>0</v>
      </c>
      <c r="U25" s="19">
        <f t="shared" si="4"/>
        <v>0</v>
      </c>
    </row>
    <row r="26" spans="1:21" s="113" customFormat="1" ht="15" customHeight="1" x14ac:dyDescent="0.25">
      <c r="A26" s="22"/>
      <c r="B26" s="22" t="s">
        <v>159</v>
      </c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2"/>
    </row>
    <row r="27" spans="1:21" x14ac:dyDescent="0.25">
      <c r="A27" s="23" t="s">
        <v>16</v>
      </c>
      <c r="B27" s="23" t="s">
        <v>160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41"/>
      <c r="P27" s="141"/>
      <c r="Q27" s="39">
        <f>N27-M27</f>
        <v>0</v>
      </c>
      <c r="R27" s="141"/>
      <c r="S27" s="141"/>
      <c r="T27" s="141"/>
      <c r="U27" s="141"/>
    </row>
    <row r="28" spans="1:21" x14ac:dyDescent="0.25">
      <c r="A28" s="23" t="s">
        <v>24</v>
      </c>
      <c r="B28" s="23" t="s">
        <v>161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  <c r="O28" s="141"/>
      <c r="P28" s="141"/>
      <c r="Q28" s="39">
        <f>N28-M28</f>
        <v>0</v>
      </c>
      <c r="R28" s="141"/>
      <c r="S28" s="141"/>
      <c r="T28" s="141"/>
      <c r="U28" s="141"/>
    </row>
    <row r="29" spans="1:21" ht="20.25" customHeight="1" x14ac:dyDescent="0.25">
      <c r="A29" s="23" t="s">
        <v>26</v>
      </c>
      <c r="B29" s="23" t="s">
        <v>162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  <c r="O29" s="141"/>
      <c r="P29" s="141"/>
      <c r="Q29" s="39">
        <f>N29-M29</f>
        <v>0</v>
      </c>
      <c r="R29" s="141"/>
      <c r="S29" s="141"/>
      <c r="T29" s="141"/>
      <c r="U29" s="141"/>
    </row>
    <row r="30" spans="1:21" x14ac:dyDescent="0.25">
      <c r="A30" s="21" t="s">
        <v>321</v>
      </c>
      <c r="B30" s="21" t="s">
        <v>326</v>
      </c>
      <c r="C30" s="19">
        <f t="shared" ref="C30:U30" si="5">C32+C33+C34</f>
        <v>0</v>
      </c>
      <c r="D30" s="19">
        <f t="shared" si="5"/>
        <v>0</v>
      </c>
      <c r="E30" s="19">
        <f t="shared" si="5"/>
        <v>0</v>
      </c>
      <c r="F30" s="19">
        <f t="shared" si="5"/>
        <v>0</v>
      </c>
      <c r="G30" s="19">
        <f t="shared" si="5"/>
        <v>0</v>
      </c>
      <c r="H30" s="19">
        <f t="shared" si="5"/>
        <v>0</v>
      </c>
      <c r="I30" s="19">
        <f t="shared" si="5"/>
        <v>0</v>
      </c>
      <c r="J30" s="19">
        <f t="shared" si="5"/>
        <v>0</v>
      </c>
      <c r="K30" s="19">
        <f t="shared" si="5"/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3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</row>
    <row r="31" spans="1:21" s="113" customFormat="1" ht="15" customHeight="1" x14ac:dyDescent="0.25">
      <c r="A31" s="22"/>
      <c r="B31" s="22" t="s">
        <v>159</v>
      </c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2"/>
    </row>
    <row r="32" spans="1:21" x14ac:dyDescent="0.25">
      <c r="A32" s="23" t="s">
        <v>322</v>
      </c>
      <c r="B32" s="23" t="s">
        <v>160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1"/>
      <c r="O32" s="141"/>
      <c r="P32" s="141"/>
      <c r="Q32" s="39">
        <f>N32-M32</f>
        <v>0</v>
      </c>
      <c r="R32" s="141"/>
      <c r="S32" s="141"/>
      <c r="T32" s="141"/>
      <c r="U32" s="141"/>
    </row>
    <row r="33" spans="1:21" x14ac:dyDescent="0.25">
      <c r="A33" s="23" t="s">
        <v>323</v>
      </c>
      <c r="B33" s="23" t="s">
        <v>161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1"/>
      <c r="O33" s="141"/>
      <c r="P33" s="141"/>
      <c r="Q33" s="39">
        <f>N33-M33</f>
        <v>0</v>
      </c>
      <c r="R33" s="141"/>
      <c r="S33" s="141"/>
      <c r="T33" s="141"/>
      <c r="U33" s="141"/>
    </row>
    <row r="34" spans="1:21" x14ac:dyDescent="0.25">
      <c r="A34" s="23" t="s">
        <v>324</v>
      </c>
      <c r="B34" s="23" t="s">
        <v>162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1"/>
      <c r="O34" s="141"/>
      <c r="P34" s="141"/>
      <c r="Q34" s="39">
        <f>N34-M34</f>
        <v>0</v>
      </c>
      <c r="R34" s="141"/>
      <c r="S34" s="141"/>
      <c r="T34" s="141"/>
      <c r="U34" s="141"/>
    </row>
    <row r="35" spans="1:21" x14ac:dyDescent="0.25">
      <c r="A35" s="24" t="s">
        <v>327</v>
      </c>
      <c r="B35" s="24" t="s">
        <v>383</v>
      </c>
      <c r="C35" s="19">
        <f t="shared" ref="C35:U35" si="6">C37+C38+C39</f>
        <v>0</v>
      </c>
      <c r="D35" s="19">
        <f t="shared" si="6"/>
        <v>0</v>
      </c>
      <c r="E35" s="19">
        <f t="shared" si="6"/>
        <v>0</v>
      </c>
      <c r="F35" s="19">
        <f t="shared" si="6"/>
        <v>0</v>
      </c>
      <c r="G35" s="19">
        <f t="shared" si="6"/>
        <v>0</v>
      </c>
      <c r="H35" s="19">
        <f t="shared" si="6"/>
        <v>0</v>
      </c>
      <c r="I35" s="19">
        <f t="shared" si="6"/>
        <v>0</v>
      </c>
      <c r="J35" s="19">
        <f t="shared" si="6"/>
        <v>0</v>
      </c>
      <c r="K35" s="19">
        <f t="shared" si="6"/>
        <v>0</v>
      </c>
      <c r="L35" s="19">
        <f t="shared" si="6"/>
        <v>0</v>
      </c>
      <c r="M35" s="19">
        <f t="shared" si="6"/>
        <v>0</v>
      </c>
      <c r="N35" s="19">
        <f t="shared" si="6"/>
        <v>0</v>
      </c>
      <c r="O35" s="19">
        <f t="shared" si="6"/>
        <v>0</v>
      </c>
      <c r="P35" s="19">
        <f t="shared" si="6"/>
        <v>0</v>
      </c>
      <c r="Q35" s="39">
        <f t="shared" si="6"/>
        <v>0</v>
      </c>
      <c r="R35" s="19">
        <f t="shared" si="6"/>
        <v>0</v>
      </c>
      <c r="S35" s="19">
        <f t="shared" si="6"/>
        <v>0</v>
      </c>
      <c r="T35" s="19">
        <f t="shared" si="6"/>
        <v>0</v>
      </c>
      <c r="U35" s="19">
        <f t="shared" si="6"/>
        <v>0</v>
      </c>
    </row>
    <row r="36" spans="1:21" s="113" customFormat="1" ht="15" customHeight="1" x14ac:dyDescent="0.25">
      <c r="A36" s="25"/>
      <c r="B36" s="25" t="s">
        <v>159</v>
      </c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3"/>
    </row>
    <row r="37" spans="1:21" x14ac:dyDescent="0.25">
      <c r="A37" s="26" t="s">
        <v>328</v>
      </c>
      <c r="B37" s="26" t="s">
        <v>160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1"/>
      <c r="O37" s="141"/>
      <c r="P37" s="141"/>
      <c r="Q37" s="39">
        <f>N37-M37</f>
        <v>0</v>
      </c>
      <c r="R37" s="141"/>
      <c r="S37" s="141"/>
      <c r="T37" s="141"/>
      <c r="U37" s="141"/>
    </row>
    <row r="38" spans="1:21" x14ac:dyDescent="0.25">
      <c r="A38" s="26" t="s">
        <v>329</v>
      </c>
      <c r="B38" s="26" t="s">
        <v>161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1"/>
      <c r="O38" s="141"/>
      <c r="P38" s="141"/>
      <c r="Q38" s="39">
        <f>N38-M38</f>
        <v>0</v>
      </c>
      <c r="R38" s="141"/>
      <c r="S38" s="141"/>
      <c r="T38" s="141"/>
      <c r="U38" s="141"/>
    </row>
    <row r="39" spans="1:21" x14ac:dyDescent="0.25">
      <c r="A39" s="26" t="s">
        <v>330</v>
      </c>
      <c r="B39" s="26" t="s">
        <v>162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1"/>
      <c r="O39" s="141"/>
      <c r="P39" s="141"/>
      <c r="Q39" s="39">
        <f>N39-M39</f>
        <v>0</v>
      </c>
      <c r="R39" s="141"/>
      <c r="S39" s="141"/>
      <c r="T39" s="141"/>
      <c r="U39" s="141"/>
    </row>
  </sheetData>
  <mergeCells count="23">
    <mergeCell ref="N6:P6"/>
    <mergeCell ref="M5:U5"/>
    <mergeCell ref="C4:J4"/>
    <mergeCell ref="C5:D5"/>
    <mergeCell ref="K5:L5"/>
    <mergeCell ref="K4:U4"/>
    <mergeCell ref="E5:J5"/>
    <mergeCell ref="C36:U36"/>
    <mergeCell ref="C6:D7"/>
    <mergeCell ref="K6:L7"/>
    <mergeCell ref="E6:G6"/>
    <mergeCell ref="A2:U2"/>
    <mergeCell ref="A4:A8"/>
    <mergeCell ref="B4:B8"/>
    <mergeCell ref="Q6:Q7"/>
    <mergeCell ref="R6:T6"/>
    <mergeCell ref="U6:U7"/>
    <mergeCell ref="C11:U11"/>
    <mergeCell ref="C16:U16"/>
    <mergeCell ref="C21:U21"/>
    <mergeCell ref="C26:U26"/>
    <mergeCell ref="C31:U31"/>
    <mergeCell ref="H6:J6"/>
  </mergeCells>
  <pageMargins left="0.25" right="0.25" top="0.75" bottom="0.75" header="0.3" footer="0.3"/>
  <pageSetup paperSize="9" scale="3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W17"/>
  <sheetViews>
    <sheetView tabSelected="1" view="pageBreakPreview" zoomScale="70" zoomScaleNormal="70" zoomScaleSheetLayoutView="70" workbookViewId="0">
      <selection activeCell="I14" sqref="I14"/>
    </sheetView>
  </sheetViews>
  <sheetFormatPr defaultColWidth="9.140625" defaultRowHeight="15" x14ac:dyDescent="0.25"/>
  <cols>
    <col min="1" max="1" width="9.140625" style="163"/>
    <col min="2" max="2" width="26.85546875" style="163" customWidth="1"/>
    <col min="3" max="6" width="11.85546875" style="163" customWidth="1"/>
    <col min="7" max="7" width="17.85546875" style="163" customWidth="1"/>
    <col min="8" max="9" width="11.85546875" style="163" customWidth="1"/>
    <col min="10" max="10" width="11.42578125" style="163" customWidth="1"/>
    <col min="11" max="11" width="18.85546875" style="163" customWidth="1"/>
    <col min="12" max="12" width="12.5703125" style="163" customWidth="1"/>
    <col min="13" max="13" width="18.140625" style="163" customWidth="1"/>
    <col min="14" max="21" width="12.5703125" style="163" customWidth="1"/>
    <col min="22" max="22" width="12.85546875" style="163" customWidth="1"/>
    <col min="23" max="23" width="15.28515625" style="163" customWidth="1"/>
    <col min="24" max="16384" width="9.140625" style="163"/>
  </cols>
  <sheetData>
    <row r="1" spans="1:23" x14ac:dyDescent="0.25">
      <c r="A1" s="162" t="s">
        <v>478</v>
      </c>
    </row>
    <row r="2" spans="1:23" ht="48.95" customHeight="1" x14ac:dyDescent="0.25">
      <c r="A2" s="271" t="s">
        <v>479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</row>
    <row r="3" spans="1:23" ht="15.75" thickBot="1" x14ac:dyDescent="0.3">
      <c r="A3" s="272"/>
      <c r="B3" s="272"/>
      <c r="C3" s="272"/>
    </row>
    <row r="4" spans="1:23" ht="15" customHeight="1" x14ac:dyDescent="0.25">
      <c r="A4" s="273" t="s">
        <v>4</v>
      </c>
      <c r="B4" s="276" t="s">
        <v>480</v>
      </c>
      <c r="C4" s="279">
        <v>2019</v>
      </c>
      <c r="D4" s="280"/>
      <c r="E4" s="280"/>
      <c r="F4" s="280"/>
      <c r="G4" s="281"/>
      <c r="H4" s="281"/>
      <c r="I4" s="281"/>
      <c r="J4" s="281"/>
      <c r="K4" s="282"/>
      <c r="L4" s="279">
        <v>2020</v>
      </c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3"/>
    </row>
    <row r="5" spans="1:23" ht="107.25" customHeight="1" x14ac:dyDescent="0.25">
      <c r="A5" s="274"/>
      <c r="B5" s="277"/>
      <c r="C5" s="284" t="s">
        <v>481</v>
      </c>
      <c r="D5" s="291" t="s">
        <v>508</v>
      </c>
      <c r="E5" s="291" t="s">
        <v>509</v>
      </c>
      <c r="F5" s="291" t="s">
        <v>503</v>
      </c>
      <c r="G5" s="286" t="s">
        <v>510</v>
      </c>
      <c r="H5" s="286" t="s">
        <v>511</v>
      </c>
      <c r="I5" s="286" t="s">
        <v>504</v>
      </c>
      <c r="J5" s="288" t="s">
        <v>512</v>
      </c>
      <c r="K5" s="288" t="s">
        <v>482</v>
      </c>
      <c r="L5" s="284" t="s">
        <v>483</v>
      </c>
      <c r="M5" s="293" t="s">
        <v>513</v>
      </c>
      <c r="N5" s="295" t="s">
        <v>514</v>
      </c>
      <c r="O5" s="295" t="s">
        <v>484</v>
      </c>
      <c r="P5" s="291" t="s">
        <v>515</v>
      </c>
      <c r="Q5" s="291" t="s">
        <v>516</v>
      </c>
      <c r="R5" s="291" t="s">
        <v>500</v>
      </c>
      <c r="S5" s="286" t="s">
        <v>505</v>
      </c>
      <c r="T5" s="286" t="s">
        <v>506</v>
      </c>
      <c r="U5" s="286" t="s">
        <v>502</v>
      </c>
      <c r="V5" s="288" t="s">
        <v>507</v>
      </c>
      <c r="W5" s="288" t="s">
        <v>501</v>
      </c>
    </row>
    <row r="6" spans="1:23" ht="15.75" thickBot="1" x14ac:dyDescent="0.3">
      <c r="A6" s="275"/>
      <c r="B6" s="278"/>
      <c r="C6" s="285"/>
      <c r="D6" s="292"/>
      <c r="E6" s="292"/>
      <c r="F6" s="292"/>
      <c r="G6" s="287"/>
      <c r="H6" s="287"/>
      <c r="I6" s="287"/>
      <c r="J6" s="289"/>
      <c r="K6" s="289"/>
      <c r="L6" s="285"/>
      <c r="M6" s="294"/>
      <c r="N6" s="296"/>
      <c r="O6" s="296"/>
      <c r="P6" s="292"/>
      <c r="Q6" s="292"/>
      <c r="R6" s="292"/>
      <c r="S6" s="287"/>
      <c r="T6" s="287"/>
      <c r="U6" s="287"/>
      <c r="V6" s="289"/>
      <c r="W6" s="289"/>
    </row>
    <row r="7" spans="1:23" ht="15.75" thickBot="1" x14ac:dyDescent="0.3">
      <c r="A7" s="164"/>
      <c r="B7" s="165">
        <v>1</v>
      </c>
      <c r="C7" s="164">
        <f>B7+1</f>
        <v>2</v>
      </c>
      <c r="D7" s="194">
        <f t="shared" ref="D7:K7" si="0">C7+1</f>
        <v>3</v>
      </c>
      <c r="E7" s="194">
        <f t="shared" si="0"/>
        <v>4</v>
      </c>
      <c r="F7" s="194">
        <f t="shared" si="0"/>
        <v>5</v>
      </c>
      <c r="G7" s="194">
        <f t="shared" si="0"/>
        <v>6</v>
      </c>
      <c r="H7" s="194">
        <f t="shared" si="0"/>
        <v>7</v>
      </c>
      <c r="I7" s="194">
        <f t="shared" si="0"/>
        <v>8</v>
      </c>
      <c r="J7" s="194">
        <f t="shared" si="0"/>
        <v>9</v>
      </c>
      <c r="K7" s="195">
        <f t="shared" si="0"/>
        <v>10</v>
      </c>
      <c r="L7" s="198">
        <f t="shared" ref="L7" si="1">K7+1</f>
        <v>11</v>
      </c>
      <c r="M7" s="194">
        <f t="shared" ref="M7" si="2">L7+1</f>
        <v>12</v>
      </c>
      <c r="N7" s="194">
        <f t="shared" ref="N7" si="3">M7+1</f>
        <v>13</v>
      </c>
      <c r="O7" s="194">
        <f t="shared" ref="O7" si="4">N7+1</f>
        <v>14</v>
      </c>
      <c r="P7" s="194">
        <f t="shared" ref="P7" si="5">O7+1</f>
        <v>15</v>
      </c>
      <c r="Q7" s="194">
        <f t="shared" ref="Q7" si="6">P7+1</f>
        <v>16</v>
      </c>
      <c r="R7" s="194">
        <f t="shared" ref="R7" si="7">Q7+1</f>
        <v>17</v>
      </c>
      <c r="S7" s="194">
        <f t="shared" ref="S7" si="8">R7+1</f>
        <v>18</v>
      </c>
      <c r="T7" s="194">
        <f t="shared" ref="T7" si="9">S7+1</f>
        <v>19</v>
      </c>
      <c r="U7" s="194">
        <f t="shared" ref="U7" si="10">T7+1</f>
        <v>20</v>
      </c>
      <c r="V7" s="194">
        <f t="shared" ref="V7" si="11">U7+1</f>
        <v>21</v>
      </c>
      <c r="W7" s="195">
        <f t="shared" ref="W7" si="12">V7+1</f>
        <v>22</v>
      </c>
    </row>
    <row r="8" spans="1:23" ht="15.75" thickBot="1" x14ac:dyDescent="0.3">
      <c r="A8" s="166">
        <v>1</v>
      </c>
      <c r="B8" s="167" t="s">
        <v>485</v>
      </c>
      <c r="C8" s="191">
        <f>C9+C12+C16</f>
        <v>0</v>
      </c>
      <c r="D8" s="192">
        <f t="shared" ref="D8:F8" si="13">D9+D12+D16</f>
        <v>0</v>
      </c>
      <c r="E8" s="192">
        <f t="shared" si="13"/>
        <v>0</v>
      </c>
      <c r="F8" s="192">
        <f t="shared" si="13"/>
        <v>0</v>
      </c>
      <c r="G8" s="192">
        <f>G9+G12+G16</f>
        <v>0</v>
      </c>
      <c r="H8" s="192">
        <f t="shared" ref="H8:I8" si="14">H9+H12+H16</f>
        <v>0</v>
      </c>
      <c r="I8" s="192">
        <f t="shared" si="14"/>
        <v>0</v>
      </c>
      <c r="J8" s="192">
        <f>J9+J12</f>
        <v>0</v>
      </c>
      <c r="K8" s="193">
        <f>K9+K12</f>
        <v>0</v>
      </c>
      <c r="L8" s="196">
        <f>L9+L12</f>
        <v>0</v>
      </c>
      <c r="M8" s="196">
        <f t="shared" ref="M8:W8" si="15">M9+M12</f>
        <v>0</v>
      </c>
      <c r="N8" s="196">
        <f t="shared" si="15"/>
        <v>0</v>
      </c>
      <c r="O8" s="196">
        <f t="shared" si="15"/>
        <v>0</v>
      </c>
      <c r="P8" s="196">
        <f t="shared" si="15"/>
        <v>0</v>
      </c>
      <c r="Q8" s="196">
        <f t="shared" si="15"/>
        <v>0</v>
      </c>
      <c r="R8" s="196">
        <f t="shared" si="15"/>
        <v>0</v>
      </c>
      <c r="S8" s="196">
        <f t="shared" si="15"/>
        <v>0</v>
      </c>
      <c r="T8" s="196">
        <f t="shared" ref="T8:U8" si="16">T9+T12</f>
        <v>0</v>
      </c>
      <c r="U8" s="196">
        <f t="shared" si="16"/>
        <v>0</v>
      </c>
      <c r="V8" s="196">
        <f t="shared" si="15"/>
        <v>0</v>
      </c>
      <c r="W8" s="197">
        <f t="shared" si="15"/>
        <v>0</v>
      </c>
    </row>
    <row r="9" spans="1:23" ht="30" x14ac:dyDescent="0.25">
      <c r="A9" s="168" t="s">
        <v>486</v>
      </c>
      <c r="B9" s="169" t="s">
        <v>487</v>
      </c>
      <c r="C9" s="188">
        <f>C10+C11</f>
        <v>0</v>
      </c>
      <c r="D9" s="189">
        <f t="shared" ref="D9:F9" si="17">D10+D11</f>
        <v>0</v>
      </c>
      <c r="E9" s="189">
        <f t="shared" si="17"/>
        <v>0</v>
      </c>
      <c r="F9" s="189">
        <f t="shared" si="17"/>
        <v>0</v>
      </c>
      <c r="G9" s="189">
        <f>G10+G11</f>
        <v>0</v>
      </c>
      <c r="H9" s="189">
        <f t="shared" ref="H9:I9" si="18">H10+H11</f>
        <v>0</v>
      </c>
      <c r="I9" s="189">
        <f t="shared" si="18"/>
        <v>0</v>
      </c>
      <c r="J9" s="189">
        <f>J10+J11</f>
        <v>0</v>
      </c>
      <c r="K9" s="190">
        <f>K10+K11</f>
        <v>0</v>
      </c>
      <c r="L9" s="170">
        <f>L10+L11</f>
        <v>0</v>
      </c>
      <c r="M9" s="170">
        <f t="shared" ref="M9:W9" si="19">M10+M11</f>
        <v>0</v>
      </c>
      <c r="N9" s="170">
        <f t="shared" si="19"/>
        <v>0</v>
      </c>
      <c r="O9" s="170">
        <f t="shared" si="19"/>
        <v>0</v>
      </c>
      <c r="P9" s="170">
        <f t="shared" si="19"/>
        <v>0</v>
      </c>
      <c r="Q9" s="170">
        <f t="shared" si="19"/>
        <v>0</v>
      </c>
      <c r="R9" s="170">
        <f t="shared" si="19"/>
        <v>0</v>
      </c>
      <c r="S9" s="170">
        <f t="shared" si="19"/>
        <v>0</v>
      </c>
      <c r="T9" s="170">
        <f t="shared" ref="T9:U9" si="20">T10+T11</f>
        <v>0</v>
      </c>
      <c r="U9" s="170">
        <f t="shared" si="20"/>
        <v>0</v>
      </c>
      <c r="V9" s="170">
        <f t="shared" si="19"/>
        <v>0</v>
      </c>
      <c r="W9" s="170">
        <f t="shared" si="19"/>
        <v>0</v>
      </c>
    </row>
    <row r="10" spans="1:23" x14ac:dyDescent="0.25">
      <c r="A10" s="171" t="s">
        <v>488</v>
      </c>
      <c r="B10" s="172" t="s">
        <v>489</v>
      </c>
      <c r="C10" s="173"/>
      <c r="D10" s="174"/>
      <c r="E10" s="174"/>
      <c r="F10" s="174"/>
      <c r="G10" s="174"/>
      <c r="H10" s="174"/>
      <c r="I10" s="174"/>
      <c r="J10" s="175"/>
      <c r="K10" s="176"/>
      <c r="L10" s="177"/>
      <c r="M10" s="174"/>
      <c r="N10" s="174"/>
      <c r="O10" s="174"/>
      <c r="P10" s="174"/>
      <c r="Q10" s="174"/>
      <c r="R10" s="174"/>
      <c r="S10" s="174"/>
      <c r="T10" s="174"/>
      <c r="U10" s="174"/>
      <c r="V10" s="175"/>
      <c r="W10" s="176"/>
    </row>
    <row r="11" spans="1:23" x14ac:dyDescent="0.25">
      <c r="A11" s="171" t="s">
        <v>490</v>
      </c>
      <c r="B11" s="172" t="s">
        <v>491</v>
      </c>
      <c r="C11" s="173"/>
      <c r="D11" s="174"/>
      <c r="E11" s="174"/>
      <c r="F11" s="174"/>
      <c r="G11" s="174"/>
      <c r="H11" s="174"/>
      <c r="I11" s="174"/>
      <c r="J11" s="175"/>
      <c r="K11" s="176"/>
      <c r="L11" s="177"/>
      <c r="M11" s="174"/>
      <c r="N11" s="174"/>
      <c r="O11" s="174"/>
      <c r="P11" s="174"/>
      <c r="Q11" s="174"/>
      <c r="R11" s="174"/>
      <c r="S11" s="174"/>
      <c r="T11" s="174"/>
      <c r="U11" s="174"/>
      <c r="V11" s="175"/>
      <c r="W11" s="176"/>
    </row>
    <row r="12" spans="1:23" x14ac:dyDescent="0.25">
      <c r="A12" s="168" t="s">
        <v>492</v>
      </c>
      <c r="B12" s="169" t="s">
        <v>493</v>
      </c>
      <c r="C12" s="178">
        <f>C13+C14+C15</f>
        <v>0</v>
      </c>
      <c r="D12" s="179">
        <f t="shared" ref="D12:I12" si="21">D13+D14+D15</f>
        <v>0</v>
      </c>
      <c r="E12" s="179">
        <f t="shared" si="21"/>
        <v>0</v>
      </c>
      <c r="F12" s="179">
        <f t="shared" si="21"/>
        <v>0</v>
      </c>
      <c r="G12" s="179">
        <f t="shared" si="21"/>
        <v>0</v>
      </c>
      <c r="H12" s="179">
        <f t="shared" si="21"/>
        <v>0</v>
      </c>
      <c r="I12" s="179">
        <f t="shared" si="21"/>
        <v>0</v>
      </c>
      <c r="J12" s="179">
        <f>J13+J14+J15</f>
        <v>0</v>
      </c>
      <c r="K12" s="180">
        <f>K13+K14+K15</f>
        <v>0</v>
      </c>
      <c r="L12" s="181">
        <f>L13+L14+L15</f>
        <v>0</v>
      </c>
      <c r="M12" s="181">
        <f t="shared" ref="M12:W12" si="22">M13+M14+M15</f>
        <v>0</v>
      </c>
      <c r="N12" s="181">
        <f t="shared" si="22"/>
        <v>0</v>
      </c>
      <c r="O12" s="181">
        <f t="shared" si="22"/>
        <v>0</v>
      </c>
      <c r="P12" s="181">
        <f t="shared" si="22"/>
        <v>0</v>
      </c>
      <c r="Q12" s="181">
        <f t="shared" si="22"/>
        <v>0</v>
      </c>
      <c r="R12" s="181">
        <f t="shared" si="22"/>
        <v>0</v>
      </c>
      <c r="S12" s="181">
        <f t="shared" si="22"/>
        <v>0</v>
      </c>
      <c r="T12" s="181">
        <f t="shared" ref="T12:U12" si="23">T13+T14+T15</f>
        <v>0</v>
      </c>
      <c r="U12" s="181">
        <f t="shared" si="23"/>
        <v>0</v>
      </c>
      <c r="V12" s="181">
        <f t="shared" si="22"/>
        <v>0</v>
      </c>
      <c r="W12" s="181">
        <f t="shared" si="22"/>
        <v>0</v>
      </c>
    </row>
    <row r="13" spans="1:23" x14ac:dyDescent="0.25">
      <c r="A13" s="171" t="s">
        <v>494</v>
      </c>
      <c r="B13" s="172" t="s">
        <v>489</v>
      </c>
      <c r="C13" s="173"/>
      <c r="D13" s="174"/>
      <c r="E13" s="174"/>
      <c r="F13" s="174"/>
      <c r="G13" s="174"/>
      <c r="H13" s="174"/>
      <c r="I13" s="174"/>
      <c r="J13" s="175"/>
      <c r="K13" s="176"/>
      <c r="L13" s="177"/>
      <c r="M13" s="174"/>
      <c r="N13" s="174"/>
      <c r="O13" s="174"/>
      <c r="P13" s="174"/>
      <c r="Q13" s="174"/>
      <c r="R13" s="174"/>
      <c r="S13" s="174"/>
      <c r="T13" s="174"/>
      <c r="U13" s="174"/>
      <c r="V13" s="175"/>
      <c r="W13" s="176"/>
    </row>
    <row r="14" spans="1:23" x14ac:dyDescent="0.25">
      <c r="A14" s="171" t="s">
        <v>495</v>
      </c>
      <c r="B14" s="172" t="s">
        <v>491</v>
      </c>
      <c r="C14" s="173"/>
      <c r="D14" s="174"/>
      <c r="E14" s="174"/>
      <c r="F14" s="174"/>
      <c r="G14" s="174"/>
      <c r="H14" s="174"/>
      <c r="I14" s="174"/>
      <c r="J14" s="175"/>
      <c r="K14" s="176"/>
      <c r="L14" s="177"/>
      <c r="M14" s="174"/>
      <c r="N14" s="174"/>
      <c r="O14" s="174"/>
      <c r="P14" s="174"/>
      <c r="Q14" s="174"/>
      <c r="R14" s="174"/>
      <c r="S14" s="174"/>
      <c r="T14" s="174"/>
      <c r="U14" s="174"/>
      <c r="V14" s="175"/>
      <c r="W14" s="176"/>
    </row>
    <row r="15" spans="1:23" ht="30" x14ac:dyDescent="0.25">
      <c r="A15" s="171" t="s">
        <v>496</v>
      </c>
      <c r="B15" s="172" t="s">
        <v>497</v>
      </c>
      <c r="C15" s="173"/>
      <c r="D15" s="174"/>
      <c r="E15" s="174"/>
      <c r="F15" s="174"/>
      <c r="G15" s="174"/>
      <c r="H15" s="174"/>
      <c r="I15" s="174"/>
      <c r="J15" s="175"/>
      <c r="K15" s="176"/>
      <c r="L15" s="177"/>
      <c r="M15" s="174"/>
      <c r="N15" s="174"/>
      <c r="O15" s="174"/>
      <c r="P15" s="174"/>
      <c r="Q15" s="174"/>
      <c r="R15" s="174"/>
      <c r="S15" s="174"/>
      <c r="T15" s="174"/>
      <c r="U15" s="174"/>
      <c r="V15" s="175"/>
      <c r="W15" s="176"/>
    </row>
    <row r="16" spans="1:23" s="187" customFormat="1" ht="15.75" thickBot="1" x14ac:dyDescent="0.3">
      <c r="A16" s="168" t="s">
        <v>498</v>
      </c>
      <c r="B16" s="182" t="s">
        <v>499</v>
      </c>
      <c r="C16" s="183"/>
      <c r="D16" s="184"/>
      <c r="E16" s="184"/>
      <c r="F16" s="184"/>
      <c r="G16" s="184"/>
      <c r="H16" s="184"/>
      <c r="I16" s="184"/>
      <c r="J16" s="184"/>
      <c r="K16" s="185"/>
      <c r="L16" s="186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5"/>
    </row>
    <row r="17" spans="1:23" ht="39" customHeight="1" x14ac:dyDescent="0.25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</row>
  </sheetData>
  <mergeCells count="28">
    <mergeCell ref="A17:W17"/>
    <mergeCell ref="D5:D6"/>
    <mergeCell ref="E5:E6"/>
    <mergeCell ref="F5:F6"/>
    <mergeCell ref="T5:T6"/>
    <mergeCell ref="W5:W6"/>
    <mergeCell ref="L5:L6"/>
    <mergeCell ref="M5:M6"/>
    <mergeCell ref="N5:N6"/>
    <mergeCell ref="O5:O6"/>
    <mergeCell ref="P5:P6"/>
    <mergeCell ref="Q5:Q6"/>
    <mergeCell ref="H5:H6"/>
    <mergeCell ref="I5:I6"/>
    <mergeCell ref="R5:R6"/>
    <mergeCell ref="S5:S6"/>
    <mergeCell ref="A2:W2"/>
    <mergeCell ref="A3:C3"/>
    <mergeCell ref="A4:A6"/>
    <mergeCell ref="B4:B6"/>
    <mergeCell ref="C4:K4"/>
    <mergeCell ref="L4:W4"/>
    <mergeCell ref="C5:C6"/>
    <mergeCell ref="G5:G6"/>
    <mergeCell ref="J5:J6"/>
    <mergeCell ref="K5:K6"/>
    <mergeCell ref="V5:V6"/>
    <mergeCell ref="U5:U6"/>
  </mergeCells>
  <pageMargins left="0.25" right="0.25" top="0.75" bottom="0.75" header="0.3" footer="0.3"/>
  <pageSetup paperSize="9" fitToWidth="0" orientation="landscape" r:id="rId1"/>
  <rowBreaks count="1" manualBreakCount="1">
    <brk id="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CCCC"/>
    <pageSetUpPr fitToPage="1"/>
  </sheetPr>
  <dimension ref="A1:AF35"/>
  <sheetViews>
    <sheetView showGridLines="0" view="pageBreakPreview" zoomScale="50" zoomScaleNormal="70" zoomScaleSheetLayoutView="50" workbookViewId="0">
      <selection activeCell="A35" sqref="A35:W35"/>
    </sheetView>
  </sheetViews>
  <sheetFormatPr defaultRowHeight="15" x14ac:dyDescent="0.25"/>
  <cols>
    <col min="1" max="1" width="5.42578125" style="2" customWidth="1"/>
    <col min="2" max="2" width="63.28515625" style="2" customWidth="1"/>
    <col min="3" max="3" width="18.5703125" style="2" customWidth="1"/>
    <col min="4" max="4" width="6.7109375" style="2" customWidth="1"/>
    <col min="5" max="5" width="11.85546875" style="2" customWidth="1"/>
    <col min="6" max="6" width="11.42578125" style="2" customWidth="1"/>
    <col min="7" max="22" width="18.5703125" style="2" customWidth="1"/>
    <col min="23" max="23" width="58.85546875" style="3" customWidth="1"/>
    <col min="24" max="16384" width="9.140625" style="2"/>
  </cols>
  <sheetData>
    <row r="1" spans="1:23" x14ac:dyDescent="0.25">
      <c r="A1" s="1" t="s">
        <v>375</v>
      </c>
    </row>
    <row r="2" spans="1:23" x14ac:dyDescent="0.25">
      <c r="B2" s="305" t="s">
        <v>334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122" customFormat="1" ht="27" customHeight="1" x14ac:dyDescent="0.25">
      <c r="A4" s="301"/>
      <c r="B4" s="302" t="s">
        <v>418</v>
      </c>
      <c r="C4" s="298" t="s">
        <v>376</v>
      </c>
      <c r="D4" s="298"/>
      <c r="E4" s="298"/>
      <c r="F4" s="298"/>
      <c r="G4" s="298"/>
      <c r="H4" s="298" t="s">
        <v>377</v>
      </c>
      <c r="I4" s="298"/>
      <c r="J4" s="298"/>
      <c r="K4" s="298"/>
      <c r="L4" s="298"/>
      <c r="M4" s="298" t="s">
        <v>378</v>
      </c>
      <c r="N4" s="298"/>
      <c r="O4" s="298"/>
      <c r="P4" s="298"/>
      <c r="Q4" s="298"/>
      <c r="R4" s="298" t="s">
        <v>380</v>
      </c>
      <c r="S4" s="298"/>
      <c r="T4" s="298"/>
      <c r="U4" s="298"/>
      <c r="V4" s="298"/>
      <c r="W4" s="297" t="s">
        <v>43</v>
      </c>
    </row>
    <row r="5" spans="1:23" ht="35.25" customHeight="1" x14ac:dyDescent="0.25">
      <c r="A5" s="301"/>
      <c r="B5" s="303"/>
      <c r="C5" s="297" t="s">
        <v>340</v>
      </c>
      <c r="D5" s="297"/>
      <c r="E5" s="297" t="s">
        <v>384</v>
      </c>
      <c r="F5" s="297"/>
      <c r="G5" s="297" t="s">
        <v>385</v>
      </c>
      <c r="H5" s="297" t="s">
        <v>340</v>
      </c>
      <c r="I5" s="297"/>
      <c r="J5" s="297" t="s">
        <v>384</v>
      </c>
      <c r="K5" s="297"/>
      <c r="L5" s="297" t="s">
        <v>385</v>
      </c>
      <c r="M5" s="297" t="s">
        <v>340</v>
      </c>
      <c r="N5" s="297"/>
      <c r="O5" s="297" t="s">
        <v>384</v>
      </c>
      <c r="P5" s="297"/>
      <c r="Q5" s="297" t="s">
        <v>385</v>
      </c>
      <c r="R5" s="297" t="s">
        <v>340</v>
      </c>
      <c r="S5" s="297"/>
      <c r="T5" s="297" t="s">
        <v>384</v>
      </c>
      <c r="U5" s="297"/>
      <c r="V5" s="299" t="s">
        <v>385</v>
      </c>
      <c r="W5" s="297"/>
    </row>
    <row r="6" spans="1:23" ht="31.5" customHeight="1" x14ac:dyDescent="0.25">
      <c r="A6" s="301"/>
      <c r="B6" s="303"/>
      <c r="C6" s="297" t="s">
        <v>419</v>
      </c>
      <c r="D6" s="297" t="s">
        <v>420</v>
      </c>
      <c r="E6" s="297" t="s">
        <v>421</v>
      </c>
      <c r="F6" s="297"/>
      <c r="G6" s="297"/>
      <c r="H6" s="297" t="s">
        <v>419</v>
      </c>
      <c r="I6" s="297" t="s">
        <v>420</v>
      </c>
      <c r="J6" s="297" t="s">
        <v>421</v>
      </c>
      <c r="K6" s="297"/>
      <c r="L6" s="297"/>
      <c r="M6" s="297" t="s">
        <v>419</v>
      </c>
      <c r="N6" s="297" t="s">
        <v>420</v>
      </c>
      <c r="O6" s="297" t="s">
        <v>421</v>
      </c>
      <c r="P6" s="297"/>
      <c r="Q6" s="297"/>
      <c r="R6" s="297" t="s">
        <v>419</v>
      </c>
      <c r="S6" s="297" t="s">
        <v>420</v>
      </c>
      <c r="T6" s="297" t="s">
        <v>421</v>
      </c>
      <c r="U6" s="297"/>
      <c r="V6" s="299"/>
      <c r="W6" s="297"/>
    </row>
    <row r="7" spans="1:23" x14ac:dyDescent="0.25">
      <c r="A7" s="301"/>
      <c r="B7" s="303"/>
      <c r="C7" s="297"/>
      <c r="D7" s="297"/>
      <c r="E7" s="297" t="s">
        <v>422</v>
      </c>
      <c r="F7" s="300" t="s">
        <v>345</v>
      </c>
      <c r="G7" s="297"/>
      <c r="H7" s="297"/>
      <c r="I7" s="297"/>
      <c r="J7" s="297" t="s">
        <v>422</v>
      </c>
      <c r="K7" s="300" t="s">
        <v>345</v>
      </c>
      <c r="L7" s="297"/>
      <c r="M7" s="297"/>
      <c r="N7" s="297"/>
      <c r="O7" s="297" t="s">
        <v>422</v>
      </c>
      <c r="P7" s="300" t="s">
        <v>345</v>
      </c>
      <c r="Q7" s="297"/>
      <c r="R7" s="297"/>
      <c r="S7" s="297"/>
      <c r="T7" s="297" t="s">
        <v>422</v>
      </c>
      <c r="U7" s="300" t="s">
        <v>345</v>
      </c>
      <c r="V7" s="299"/>
      <c r="W7" s="297"/>
    </row>
    <row r="8" spans="1:23" x14ac:dyDescent="0.25">
      <c r="A8" s="301"/>
      <c r="B8" s="303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9"/>
      <c r="W8" s="297"/>
    </row>
    <row r="9" spans="1:23" x14ac:dyDescent="0.25">
      <c r="A9" s="301"/>
      <c r="B9" s="303"/>
      <c r="C9" s="300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9"/>
      <c r="W9" s="297"/>
    </row>
    <row r="10" spans="1:23" x14ac:dyDescent="0.25">
      <c r="A10" s="301"/>
      <c r="B10" s="304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9"/>
      <c r="W10" s="297"/>
    </row>
    <row r="11" spans="1:23" x14ac:dyDescent="0.25">
      <c r="A11" s="6" t="s">
        <v>335</v>
      </c>
      <c r="B11" s="6">
        <v>1</v>
      </c>
      <c r="C11" s="6">
        <f>B11+1</f>
        <v>2</v>
      </c>
      <c r="D11" s="6">
        <f>C11+1</f>
        <v>3</v>
      </c>
      <c r="E11" s="6">
        <f t="shared" ref="E11:W11" si="0">D11+1</f>
        <v>4</v>
      </c>
      <c r="F11" s="6">
        <f t="shared" si="0"/>
        <v>5</v>
      </c>
      <c r="G11" s="6">
        <f t="shared" si="0"/>
        <v>6</v>
      </c>
      <c r="H11" s="6">
        <f t="shared" si="0"/>
        <v>7</v>
      </c>
      <c r="I11" s="6">
        <f t="shared" si="0"/>
        <v>8</v>
      </c>
      <c r="J11" s="6">
        <f t="shared" si="0"/>
        <v>9</v>
      </c>
      <c r="K11" s="6">
        <f t="shared" si="0"/>
        <v>10</v>
      </c>
      <c r="L11" s="6">
        <f t="shared" si="0"/>
        <v>11</v>
      </c>
      <c r="M11" s="6">
        <f t="shared" si="0"/>
        <v>12</v>
      </c>
      <c r="N11" s="6">
        <f t="shared" si="0"/>
        <v>13</v>
      </c>
      <c r="O11" s="6">
        <f t="shared" si="0"/>
        <v>14</v>
      </c>
      <c r="P11" s="6">
        <f t="shared" si="0"/>
        <v>15</v>
      </c>
      <c r="Q11" s="6">
        <f t="shared" si="0"/>
        <v>16</v>
      </c>
      <c r="R11" s="6">
        <f t="shared" si="0"/>
        <v>17</v>
      </c>
      <c r="S11" s="6">
        <f t="shared" si="0"/>
        <v>18</v>
      </c>
      <c r="T11" s="6">
        <f t="shared" si="0"/>
        <v>19</v>
      </c>
      <c r="U11" s="6">
        <f t="shared" si="0"/>
        <v>20</v>
      </c>
      <c r="V11" s="6">
        <f t="shared" si="0"/>
        <v>21</v>
      </c>
      <c r="W11" s="6">
        <f t="shared" si="0"/>
        <v>22</v>
      </c>
    </row>
    <row r="12" spans="1:23" ht="120" x14ac:dyDescent="0.25">
      <c r="A12" s="7">
        <v>1</v>
      </c>
      <c r="B12" s="8" t="s">
        <v>331</v>
      </c>
      <c r="C12" s="9">
        <f>C14+C32+C33</f>
        <v>0</v>
      </c>
      <c r="D12" s="9">
        <f t="shared" ref="D12:V12" si="1">D14+D32+D33</f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9">
        <f t="shared" si="1"/>
        <v>0</v>
      </c>
      <c r="R12" s="9">
        <f t="shared" si="1"/>
        <v>0</v>
      </c>
      <c r="S12" s="9">
        <f t="shared" si="1"/>
        <v>0</v>
      </c>
      <c r="T12" s="9">
        <f t="shared" si="1"/>
        <v>0</v>
      </c>
      <c r="U12" s="9">
        <f t="shared" si="1"/>
        <v>0</v>
      </c>
      <c r="V12" s="9">
        <f t="shared" si="1"/>
        <v>0</v>
      </c>
      <c r="W12" s="121" t="s">
        <v>430</v>
      </c>
    </row>
    <row r="13" spans="1:23" x14ac:dyDescent="0.25">
      <c r="A13" s="11"/>
      <c r="B13" s="12" t="s">
        <v>339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49.5" customHeight="1" x14ac:dyDescent="0.25">
      <c r="A14" s="135" t="s">
        <v>81</v>
      </c>
      <c r="B14" s="136" t="s">
        <v>337</v>
      </c>
      <c r="C14" s="9">
        <f>SUM(C16:C24)+SUM(C26:C31)</f>
        <v>0</v>
      </c>
      <c r="D14" s="9">
        <f t="shared" ref="D14:V14" si="2">SUM(D16:D24)+SUM(D26:D31)</f>
        <v>0</v>
      </c>
      <c r="E14" s="9">
        <f t="shared" si="2"/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0</v>
      </c>
      <c r="N14" s="9">
        <f t="shared" si="2"/>
        <v>0</v>
      </c>
      <c r="O14" s="9">
        <f t="shared" si="2"/>
        <v>0</v>
      </c>
      <c r="P14" s="9">
        <f t="shared" si="2"/>
        <v>0</v>
      </c>
      <c r="Q14" s="9">
        <f t="shared" si="2"/>
        <v>0</v>
      </c>
      <c r="R14" s="9">
        <f t="shared" si="2"/>
        <v>0</v>
      </c>
      <c r="S14" s="9">
        <f t="shared" si="2"/>
        <v>0</v>
      </c>
      <c r="T14" s="9">
        <f t="shared" si="2"/>
        <v>0</v>
      </c>
      <c r="U14" s="9">
        <f t="shared" si="2"/>
        <v>0</v>
      </c>
      <c r="V14" s="9">
        <f t="shared" si="2"/>
        <v>0</v>
      </c>
      <c r="W14" s="10" t="s">
        <v>343</v>
      </c>
    </row>
    <row r="15" spans="1:23" x14ac:dyDescent="0.25">
      <c r="A15" s="11"/>
      <c r="B15" s="12" t="s">
        <v>338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30" x14ac:dyDescent="0.25">
      <c r="A16" s="11" t="s">
        <v>171</v>
      </c>
      <c r="B16" s="15" t="s">
        <v>432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6" t="s">
        <v>146</v>
      </c>
    </row>
    <row r="17" spans="1:23" ht="45" x14ac:dyDescent="0.25">
      <c r="A17" s="11" t="s">
        <v>171</v>
      </c>
      <c r="B17" s="15" t="s">
        <v>433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6" t="s">
        <v>146</v>
      </c>
    </row>
    <row r="18" spans="1:23" ht="30" x14ac:dyDescent="0.25">
      <c r="A18" s="11" t="s">
        <v>171</v>
      </c>
      <c r="B18" s="15" t="s">
        <v>434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6" t="s">
        <v>146</v>
      </c>
    </row>
    <row r="19" spans="1:23" ht="45" x14ac:dyDescent="0.25">
      <c r="A19" s="11" t="s">
        <v>171</v>
      </c>
      <c r="B19" s="15" t="s">
        <v>436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6" t="s">
        <v>146</v>
      </c>
    </row>
    <row r="20" spans="1:23" ht="45" x14ac:dyDescent="0.25">
      <c r="A20" s="11" t="s">
        <v>171</v>
      </c>
      <c r="B20" s="15" t="s">
        <v>435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6" t="s">
        <v>146</v>
      </c>
    </row>
    <row r="21" spans="1:23" ht="75" x14ac:dyDescent="0.25">
      <c r="A21" s="11" t="s">
        <v>171</v>
      </c>
      <c r="B21" s="15" t="s">
        <v>437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6" t="s">
        <v>146</v>
      </c>
    </row>
    <row r="22" spans="1:23" ht="45" x14ac:dyDescent="0.25">
      <c r="A22" s="11" t="s">
        <v>171</v>
      </c>
      <c r="B22" s="15" t="s">
        <v>438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6" t="s">
        <v>146</v>
      </c>
    </row>
    <row r="23" spans="1:23" ht="90" x14ac:dyDescent="0.25">
      <c r="A23" s="11" t="s">
        <v>171</v>
      </c>
      <c r="B23" s="15" t="s">
        <v>439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6" t="s">
        <v>146</v>
      </c>
    </row>
    <row r="24" spans="1:23" ht="19.5" customHeight="1" x14ac:dyDescent="0.25">
      <c r="A24" s="11" t="s">
        <v>171</v>
      </c>
      <c r="B24" s="15" t="s">
        <v>336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6" t="s">
        <v>146</v>
      </c>
    </row>
    <row r="25" spans="1:23" ht="19.5" customHeight="1" x14ac:dyDescent="0.25">
      <c r="A25" s="11" t="s">
        <v>171</v>
      </c>
      <c r="B25" s="17" t="s">
        <v>387</v>
      </c>
      <c r="C25" s="138"/>
      <c r="D25" s="138"/>
      <c r="E25" s="138"/>
      <c r="F25" s="138"/>
      <c r="G25" s="139"/>
      <c r="H25" s="138"/>
      <c r="I25" s="138"/>
      <c r="J25" s="138"/>
      <c r="K25" s="138"/>
      <c r="L25" s="139"/>
      <c r="M25" s="138"/>
      <c r="N25" s="138"/>
      <c r="O25" s="138"/>
      <c r="P25" s="138"/>
      <c r="Q25" s="139"/>
      <c r="R25" s="138"/>
      <c r="S25" s="138"/>
      <c r="T25" s="138"/>
      <c r="U25" s="138"/>
      <c r="V25" s="139"/>
      <c r="W25" s="16" t="s">
        <v>386</v>
      </c>
    </row>
    <row r="26" spans="1:23" ht="30" x14ac:dyDescent="0.25">
      <c r="A26" s="11" t="s">
        <v>171</v>
      </c>
      <c r="B26" s="18" t="s">
        <v>440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6" t="s">
        <v>146</v>
      </c>
    </row>
    <row r="27" spans="1:23" ht="30" x14ac:dyDescent="0.25">
      <c r="A27" s="11" t="s">
        <v>171</v>
      </c>
      <c r="B27" s="18" t="s">
        <v>441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6" t="s">
        <v>146</v>
      </c>
    </row>
    <row r="28" spans="1:23" ht="30" x14ac:dyDescent="0.25">
      <c r="A28" s="11" t="s">
        <v>171</v>
      </c>
      <c r="B28" s="18" t="s">
        <v>442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6" t="s">
        <v>146</v>
      </c>
    </row>
    <row r="29" spans="1:23" ht="30" x14ac:dyDescent="0.25">
      <c r="A29" s="11" t="s">
        <v>171</v>
      </c>
      <c r="B29" s="15" t="s">
        <v>332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6" t="s">
        <v>146</v>
      </c>
    </row>
    <row r="30" spans="1:23" ht="30" x14ac:dyDescent="0.25">
      <c r="A30" s="11" t="s">
        <v>171</v>
      </c>
      <c r="B30" s="15" t="s">
        <v>413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6" t="s">
        <v>146</v>
      </c>
    </row>
    <row r="31" spans="1:23" ht="30" x14ac:dyDescent="0.25">
      <c r="A31" s="11" t="s">
        <v>171</v>
      </c>
      <c r="B31" s="15" t="s">
        <v>379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6" t="s">
        <v>381</v>
      </c>
    </row>
    <row r="32" spans="1:23" ht="30" x14ac:dyDescent="0.25">
      <c r="A32" s="133" t="s">
        <v>82</v>
      </c>
      <c r="B32" s="134" t="s">
        <v>333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6" t="s">
        <v>341</v>
      </c>
    </row>
    <row r="33" spans="1:32" ht="30" x14ac:dyDescent="0.25">
      <c r="A33" s="133" t="s">
        <v>83</v>
      </c>
      <c r="B33" s="134" t="s">
        <v>397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6" t="s">
        <v>342</v>
      </c>
    </row>
    <row r="34" spans="1:32" x14ac:dyDescent="0.25">
      <c r="B34" s="306"/>
      <c r="C34" s="306"/>
      <c r="D34" s="306"/>
      <c r="E34" s="306"/>
      <c r="F34" s="306"/>
      <c r="G34" s="306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</row>
    <row r="35" spans="1:32" ht="15" customHeight="1" x14ac:dyDescent="0.25">
      <c r="A35" s="290" t="s">
        <v>344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112"/>
      <c r="Y35" s="112"/>
      <c r="Z35" s="112"/>
      <c r="AA35" s="112"/>
      <c r="AB35" s="112"/>
      <c r="AC35" s="112"/>
      <c r="AD35" s="112"/>
      <c r="AE35" s="112"/>
      <c r="AF35" s="112"/>
    </row>
  </sheetData>
  <sheetProtection formatCells="0" formatColumns="0" formatRows="0" insertColumns="0" insertRows="0" insertHyperlinks="0" deleteColumns="0" deleteRows="0" sort="0" autoFilter="0" pivotTables="0"/>
  <customSheetViews>
    <customSheetView guid="{5446E986-9965-41A3-A2EA-8A6AB12C4CE9}" scale="55" showGridLines="0" fitToPage="1">
      <selection activeCell="B23" sqref="B23"/>
      <pageMargins left="0.7" right="0.7" top="0.75" bottom="0.75" header="0.3" footer="0.3"/>
      <pageSetup paperSize="9" orientation="landscape" r:id="rId1"/>
    </customSheetView>
    <customSheetView guid="{9FD42FA3-333B-4331-8524-A955B5B4ED78}" scale="55" showGridLines="0" fitToPage="1">
      <selection activeCell="B23" sqref="B23"/>
      <pageMargins left="0.7" right="0.7" top="0.75" bottom="0.75" header="0.3" footer="0.3"/>
      <pageSetup paperSize="9" orientation="landscape" r:id="rId2"/>
    </customSheetView>
  </customSheetViews>
  <mergeCells count="42">
    <mergeCell ref="J6:K6"/>
    <mergeCell ref="J7:J10"/>
    <mergeCell ref="K7:K10"/>
    <mergeCell ref="B2:W2"/>
    <mergeCell ref="A35:W35"/>
    <mergeCell ref="B34:G34"/>
    <mergeCell ref="D6:D10"/>
    <mergeCell ref="E6:F6"/>
    <mergeCell ref="E7:E10"/>
    <mergeCell ref="F7:F10"/>
    <mergeCell ref="C5:D5"/>
    <mergeCell ref="E5:F5"/>
    <mergeCell ref="G5:G10"/>
    <mergeCell ref="C6:C10"/>
    <mergeCell ref="H5:I5"/>
    <mergeCell ref="J5:K5"/>
    <mergeCell ref="A4:A10"/>
    <mergeCell ref="B4:B10"/>
    <mergeCell ref="C4:G4"/>
    <mergeCell ref="H4:L4"/>
    <mergeCell ref="M4:Q4"/>
    <mergeCell ref="M5:N5"/>
    <mergeCell ref="O5:P5"/>
    <mergeCell ref="Q5:Q10"/>
    <mergeCell ref="M6:M10"/>
    <mergeCell ref="N6:N10"/>
    <mergeCell ref="O6:P6"/>
    <mergeCell ref="O7:O10"/>
    <mergeCell ref="P7:P10"/>
    <mergeCell ref="L5:L10"/>
    <mergeCell ref="H6:H10"/>
    <mergeCell ref="I6:I10"/>
    <mergeCell ref="W4:W10"/>
    <mergeCell ref="R4:V4"/>
    <mergeCell ref="R5:S5"/>
    <mergeCell ref="T5:U5"/>
    <mergeCell ref="V5:V10"/>
    <mergeCell ref="R6:R10"/>
    <mergeCell ref="S6:S10"/>
    <mergeCell ref="T6:U6"/>
    <mergeCell ref="T7:T10"/>
    <mergeCell ref="U7:U10"/>
  </mergeCells>
  <pageMargins left="0.25" right="0.25" top="0.75" bottom="0.75" header="0.3" footer="0.3"/>
  <pageSetup paperSize="9" scale="30" orientation="landscape" r:id="rId3"/>
  <rowBreaks count="1" manualBreakCount="1">
    <brk id="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Форма 1 и 2</vt:lpstr>
      <vt:lpstr>3. Форма_Роспотребнадзор</vt:lpstr>
      <vt:lpstr>единицы измерения выпадающий</vt:lpstr>
      <vt:lpstr>КВР_выпадающий</vt:lpstr>
      <vt:lpstr>4. Прием на обучение</vt:lpstr>
      <vt:lpstr>5. Стипендия</vt:lpstr>
      <vt:lpstr>6. Численность работников</vt:lpstr>
      <vt:lpstr>'3. Форма_Роспотребнадзор'!Область_печати</vt:lpstr>
      <vt:lpstr>'4. Прием на обучение'!Область_печати</vt:lpstr>
      <vt:lpstr>'5. Стипендия'!Область_печати</vt:lpstr>
      <vt:lpstr>'6. Численность работников'!Область_печати</vt:lpstr>
      <vt:lpstr>'Форма 1 и 2'!Область_печати</vt:lpstr>
    </vt:vector>
  </TitlesOfParts>
  <Company>НИУ ВШЭ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 А.Р.</dc:creator>
  <cp:lastModifiedBy>Tikhonova</cp:lastModifiedBy>
  <cp:lastPrinted>2020-09-11T11:02:46Z</cp:lastPrinted>
  <dcterms:created xsi:type="dcterms:W3CDTF">2020-04-16T08:28:39Z</dcterms:created>
  <dcterms:modified xsi:type="dcterms:W3CDTF">2020-09-11T17:55:50Z</dcterms:modified>
</cp:coreProperties>
</file>